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700" windowHeight="16080" activeTab="0"/>
  </bookViews>
  <sheets>
    <sheet name="Boston" sheetId="1" r:id="rId1"/>
    <sheet name="Central" sheetId="2" r:id="rId2"/>
    <sheet name="Metrowest" sheetId="3" r:id="rId3"/>
    <sheet name="Northeast" sheetId="4" r:id="rId4"/>
    <sheet name="Southeastern" sheetId="5" r:id="rId5"/>
    <sheet name="Western" sheetId="6" r:id="rId6"/>
    <sheet name="Tote Inventory" sheetId="7" r:id="rId7"/>
  </sheets>
  <definedNames>
    <definedName name="_xlnm.Print_Area" localSheetId="0">'Boston'!$D$1:$AL$3</definedName>
    <definedName name="_xlnm.Print_Area" localSheetId="2">'Metrowest'!$C$1:$I$2</definedName>
    <definedName name="_xlnm.Print_Area" localSheetId="3">'Northeast'!$D$1:$AL$2</definedName>
    <definedName name="_xlnm.Print_Area" localSheetId="5">'Western'!$D$1:$AL$4</definedName>
  </definedNames>
  <calcPr fullCalcOnLoad="1"/>
</workbook>
</file>

<file path=xl/sharedStrings.xml><?xml version="1.0" encoding="utf-8"?>
<sst xmlns="http://schemas.openxmlformats.org/spreadsheetml/2006/main" count="9971" uniqueCount="3314">
  <si>
    <t>235 Wellesley Street</t>
  </si>
  <si>
    <t>11:30am</t>
  </si>
  <si>
    <t>11am-2pm</t>
  </si>
  <si>
    <t>Brandeis University</t>
  </si>
  <si>
    <t>4 (M,T,W,Th)</t>
  </si>
  <si>
    <t>N13</t>
  </si>
  <si>
    <t>Dunstable Free Public Library</t>
  </si>
  <si>
    <t>588 Main St.</t>
  </si>
  <si>
    <t>The library may wish to make these self-pay branches</t>
  </si>
  <si>
    <t>≈</t>
  </si>
  <si>
    <t>√</t>
  </si>
  <si>
    <t xml:space="preserve">In addition, eight branches of the Springfield City Library are serviced by a contactor.  </t>
  </si>
  <si>
    <t>7:30am-4:30pm</t>
  </si>
  <si>
    <t>Medway Public Library</t>
  </si>
  <si>
    <t>26 High Street</t>
  </si>
  <si>
    <t>Medway</t>
  </si>
  <si>
    <t>4pm-8pm</t>
  </si>
  <si>
    <t>Millis Public Library</t>
  </si>
  <si>
    <t>25 Auburn Street</t>
  </si>
  <si>
    <t>Millis</t>
  </si>
  <si>
    <t>Medfield Public Library</t>
  </si>
  <si>
    <t>468 Main Street</t>
  </si>
  <si>
    <t>Medfield</t>
  </si>
  <si>
    <t>11:10am</t>
  </si>
  <si>
    <t>Westwood Public Library</t>
  </si>
  <si>
    <t>668 High Street</t>
  </si>
  <si>
    <t>Westwood</t>
  </si>
  <si>
    <t>12:20pm</t>
  </si>
  <si>
    <t>Morrill Memorial Library</t>
  </si>
  <si>
    <t>14 Peabody Road</t>
  </si>
  <si>
    <t>Norwood</t>
  </si>
  <si>
    <t>Norfolk Law Library</t>
  </si>
  <si>
    <t>57 Providence Highway</t>
  </si>
  <si>
    <t>12:35pm</t>
  </si>
  <si>
    <t>1, W</t>
  </si>
  <si>
    <t>Dedham Public Library</t>
  </si>
  <si>
    <t>43 Church Street</t>
  </si>
  <si>
    <t>Dedham</t>
  </si>
  <si>
    <t>Olin College</t>
  </si>
  <si>
    <t>Olin Way</t>
  </si>
  <si>
    <t>Needham</t>
  </si>
  <si>
    <t>9:50am</t>
  </si>
  <si>
    <t>3, M, W, F</t>
  </si>
  <si>
    <t>Wellesley Public</t>
  </si>
  <si>
    <t>Washington Street</t>
  </si>
  <si>
    <t>10:10am</t>
  </si>
  <si>
    <t>Wellesley College</t>
  </si>
  <si>
    <t>106 Central Street</t>
  </si>
  <si>
    <t>10:25am</t>
  </si>
  <si>
    <t>8:15am-12am</t>
  </si>
  <si>
    <t>815am-7pm</t>
  </si>
  <si>
    <t>Minuteman Library Network</t>
  </si>
  <si>
    <t>Total for Week</t>
  </si>
  <si>
    <t>Totals</t>
  </si>
  <si>
    <t>Average items per bin</t>
  </si>
  <si>
    <t>Wednesday</t>
  </si>
  <si>
    <t>Weekly Total</t>
  </si>
  <si>
    <t>Monday</t>
  </si>
  <si>
    <t>Thursday</t>
  </si>
  <si>
    <t>Friday</t>
  </si>
  <si>
    <t>Average Items per Tote</t>
  </si>
  <si>
    <t xml:space="preserve">NORTH ATTLEBORO  </t>
  </si>
  <si>
    <t>RT 1</t>
  </si>
  <si>
    <t>RT 1A</t>
  </si>
  <si>
    <t>RT 2</t>
  </si>
  <si>
    <t>RT 2</t>
  </si>
  <si>
    <t>RT 3</t>
  </si>
  <si>
    <t>key card needed</t>
  </si>
  <si>
    <t>Woburn Public Library</t>
  </si>
  <si>
    <t>45 Pleasant Street</t>
  </si>
  <si>
    <t>Woburn</t>
  </si>
  <si>
    <t>Winchester Public Library</t>
  </si>
  <si>
    <t>80 Washington Street</t>
  </si>
  <si>
    <t>Winchester</t>
  </si>
  <si>
    <t>Tufts Tisch and Ginn Libraries (deliver to Tisch)</t>
  </si>
  <si>
    <t>Professor's Row</t>
  </si>
  <si>
    <t>Medford</t>
  </si>
  <si>
    <t>9am</t>
  </si>
  <si>
    <t>9am-10pm</t>
  </si>
  <si>
    <t>Medford Public Library</t>
  </si>
  <si>
    <t>111 High Street</t>
  </si>
  <si>
    <t>9:20am</t>
  </si>
  <si>
    <t>Somerville Public Library</t>
  </si>
  <si>
    <t>79 Highland Avenue</t>
  </si>
  <si>
    <t>Somerville</t>
  </si>
  <si>
    <t>Robbins Library</t>
  </si>
  <si>
    <t>700 Mass Ave</t>
  </si>
  <si>
    <t>Arlington</t>
  </si>
  <si>
    <t>10:15ama</t>
  </si>
  <si>
    <t>Belmont Public Library</t>
  </si>
  <si>
    <t>300 Chandler St.</t>
  </si>
  <si>
    <t>Tewksbury</t>
  </si>
  <si>
    <t>01876-2303</t>
  </si>
  <si>
    <t>N67</t>
  </si>
  <si>
    <t>UMASS-Lowell</t>
  </si>
  <si>
    <t>61 Wilder St.</t>
  </si>
  <si>
    <t>Lowell</t>
  </si>
  <si>
    <t>01854-3098</t>
  </si>
  <si>
    <t>3 (M,W,F)</t>
  </si>
  <si>
    <t>N28</t>
  </si>
  <si>
    <t>Samuel S. Pollard Memorial Library</t>
  </si>
  <si>
    <t>401 Merrimack St.</t>
  </si>
  <si>
    <t>01852</t>
  </si>
  <si>
    <t>RT 3</t>
  </si>
  <si>
    <t>RT 4</t>
  </si>
  <si>
    <t>RT 5</t>
  </si>
  <si>
    <t>RT 6</t>
  </si>
  <si>
    <t>RT 6</t>
  </si>
  <si>
    <t>RT 6A</t>
  </si>
  <si>
    <t>RT 7</t>
  </si>
  <si>
    <t>RT 8</t>
  </si>
  <si>
    <t>RT 8</t>
  </si>
  <si>
    <t>Weekly Totals</t>
  </si>
  <si>
    <t xml:space="preserve">Bins Delivered to the Library - COUNT </t>
  </si>
  <si>
    <t>Monday - March #</t>
  </si>
  <si>
    <t>Tuesday March #</t>
  </si>
  <si>
    <t>Wednesday March #</t>
  </si>
  <si>
    <t>Thursday March #</t>
  </si>
  <si>
    <t>Friday March #</t>
  </si>
  <si>
    <t>Saturday March #</t>
  </si>
  <si>
    <t xml:space="preserve">TOTALS  </t>
  </si>
  <si>
    <t>Totals</t>
  </si>
  <si>
    <t>MassCat</t>
  </si>
  <si>
    <t>Total Totes on Hand</t>
  </si>
  <si>
    <t>Average Items per Tote</t>
  </si>
  <si>
    <t>336 Concord Avenue</t>
  </si>
  <si>
    <t>Belmont</t>
  </si>
  <si>
    <t>10:50am</t>
  </si>
  <si>
    <t>Watertown Public Library</t>
  </si>
  <si>
    <t>123 Main Street</t>
  </si>
  <si>
    <t>Watertown</t>
  </si>
  <si>
    <t>11:45am</t>
  </si>
  <si>
    <t>Waltham Public Library</t>
  </si>
  <si>
    <t>735 Main Street</t>
  </si>
  <si>
    <t>Bedford Public Library</t>
  </si>
  <si>
    <t>7 Mudge Way</t>
  </si>
  <si>
    <t>N12</t>
  </si>
  <si>
    <t>M G Parker Memorial Library</t>
  </si>
  <si>
    <t>Regis College</t>
  </si>
  <si>
    <t>Holliston</t>
  </si>
  <si>
    <t>8:50am</t>
  </si>
  <si>
    <t>11am-6pm</t>
  </si>
  <si>
    <t>11am-9pm</t>
  </si>
  <si>
    <t>Sherborn Library</t>
  </si>
  <si>
    <t>4 Sanger Street</t>
  </si>
  <si>
    <t>Sherborn</t>
  </si>
  <si>
    <t>9am-12pm</t>
  </si>
  <si>
    <t>Bacon Free Library</t>
  </si>
  <si>
    <t>58 Eliot Street</t>
  </si>
  <si>
    <t>S. Natick</t>
  </si>
  <si>
    <t>2, T, Th</t>
  </si>
  <si>
    <t>2pm-5:30pm</t>
  </si>
  <si>
    <t>9am-1pm; 2pm-5:30pm</t>
  </si>
  <si>
    <t>Franklin Public Library</t>
  </si>
  <si>
    <t>118 Main Street</t>
  </si>
  <si>
    <t>Franklin</t>
  </si>
  <si>
    <t>10:30am</t>
  </si>
  <si>
    <t>4, M-Th</t>
  </si>
  <si>
    <t>Dean College</t>
  </si>
  <si>
    <t>10:40am</t>
  </si>
  <si>
    <t>777 Dedham Street</t>
  </si>
  <si>
    <t>8:45am</t>
  </si>
  <si>
    <t>8:30am-4pm</t>
  </si>
  <si>
    <t>Boston College</t>
  </si>
  <si>
    <t>140 Comm Ave</t>
  </si>
  <si>
    <t>9:05am</t>
  </si>
  <si>
    <t>Lasell College</t>
  </si>
  <si>
    <t>80 A Maple Street</t>
  </si>
  <si>
    <t>9:25am</t>
  </si>
  <si>
    <t>Mass Bay Community College</t>
  </si>
  <si>
    <t>50 Oakland Street</t>
  </si>
  <si>
    <t>Wellesley</t>
  </si>
  <si>
    <t>9:30am</t>
  </si>
  <si>
    <t>2, Mon, Th</t>
  </si>
  <si>
    <t>Babson College</t>
  </si>
  <si>
    <t>231 Forest Street</t>
  </si>
  <si>
    <t>9:40am</t>
  </si>
  <si>
    <t>7:30am-12pm</t>
  </si>
  <si>
    <t>7:30am-7:30pm</t>
  </si>
  <si>
    <t>8:30am-5:30pm</t>
  </si>
  <si>
    <t>7:30am-11pm</t>
  </si>
  <si>
    <t>Amesbury</t>
  </si>
  <si>
    <t>01913-2899</t>
  </si>
  <si>
    <t>N59</t>
  </si>
  <si>
    <t>Salisbury Public Library</t>
  </si>
  <si>
    <t>Elm St.</t>
  </si>
  <si>
    <t>Salisbury</t>
  </si>
  <si>
    <t>01952-1935</t>
  </si>
  <si>
    <t>N44</t>
  </si>
  <si>
    <t>Newburyport Public Library</t>
  </si>
  <si>
    <t>94 State St.</t>
  </si>
  <si>
    <t>Newburyport</t>
  </si>
  <si>
    <t>01950-6619</t>
  </si>
  <si>
    <t>N69</t>
  </si>
  <si>
    <t>N20</t>
  </si>
  <si>
    <t>Gordon College</t>
  </si>
  <si>
    <t>255 Grapevine Rd.</t>
  </si>
  <si>
    <t>West Newbury</t>
  </si>
  <si>
    <t>01985-1115</t>
  </si>
  <si>
    <t>N21</t>
  </si>
  <si>
    <t>Langley Adams Library</t>
  </si>
  <si>
    <t>G.A.R. Memorial Library</t>
  </si>
  <si>
    <t>490 Main St.</t>
  </si>
  <si>
    <t>10 Strathmore Road</t>
  </si>
  <si>
    <t>11am</t>
  </si>
  <si>
    <t>Weston Public Library</t>
  </si>
  <si>
    <t>87 School Street</t>
  </si>
  <si>
    <t>Weston</t>
  </si>
  <si>
    <t>11:20am</t>
  </si>
  <si>
    <t>12pm-9pm</t>
  </si>
  <si>
    <t>10am-1:30pm-</t>
  </si>
  <si>
    <t>Georgetown Peabody Library</t>
  </si>
  <si>
    <t>5 Elm St.</t>
  </si>
  <si>
    <t>Georgetown</t>
  </si>
  <si>
    <t>01833</t>
  </si>
  <si>
    <t>Total Totes on Hand</t>
  </si>
  <si>
    <t>Average Items per Tote</t>
  </si>
  <si>
    <t>Average Items per Tote</t>
  </si>
  <si>
    <t>Boston</t>
  </si>
  <si>
    <t>Central</t>
  </si>
  <si>
    <t>Metrowest</t>
  </si>
  <si>
    <t>Northeast</t>
  </si>
  <si>
    <t>Southeastern</t>
  </si>
  <si>
    <t>Western</t>
  </si>
  <si>
    <t>Total</t>
  </si>
  <si>
    <t>TOTAL for WEEK</t>
  </si>
  <si>
    <t>Estimated Totes on Hand and In Use Daily</t>
  </si>
  <si>
    <t>Dover Town Library</t>
  </si>
  <si>
    <t>56 Dedham Street</t>
  </si>
  <si>
    <t>Dover</t>
  </si>
  <si>
    <t>Needham Public Library</t>
  </si>
  <si>
    <t>1139 Highland Avenue</t>
  </si>
  <si>
    <t>1:50pm</t>
  </si>
  <si>
    <t>Tote Inventory</t>
  </si>
  <si>
    <t>Morse Institute Library</t>
  </si>
  <si>
    <t>14 East Central Street</t>
  </si>
  <si>
    <t>Natick</t>
  </si>
  <si>
    <t>10:45am</t>
  </si>
  <si>
    <t>Check with staff</t>
  </si>
  <si>
    <t>Goodnow Library</t>
  </si>
  <si>
    <t>21 Concord Road</t>
  </si>
  <si>
    <t>Sudbury</t>
  </si>
  <si>
    <t>11:05pm</t>
  </si>
  <si>
    <t>9am-8:30pm</t>
  </si>
  <si>
    <t>Wayland Public Library</t>
  </si>
  <si>
    <t>5 Concord Road</t>
  </si>
  <si>
    <t>Wayland</t>
  </si>
  <si>
    <t>Lincoln Public Library</t>
  </si>
  <si>
    <t>Bedford Road</t>
  </si>
  <si>
    <t>Lincoln</t>
  </si>
  <si>
    <t>5 (1pm opening on Monday</t>
  </si>
  <si>
    <t>Monday, by arrangement</t>
  </si>
  <si>
    <t>1pm-8:30pm</t>
  </si>
  <si>
    <t>Cambridge Public Library</t>
  </si>
  <si>
    <t>449 Broadway</t>
  </si>
  <si>
    <t>7:15am</t>
  </si>
  <si>
    <t>SUMMER LIBRARY HOURS - THURSDAY</t>
  </si>
  <si>
    <t>SUMMER LIBRARY HOURS - FRIDAY</t>
  </si>
  <si>
    <t>INDICATE MEANS OF ACCESS POSSIBLE DURING NON-OPEN HOURS - IF NONE--LEAVE BLANK</t>
  </si>
  <si>
    <t>Chelmsford Public Library</t>
  </si>
  <si>
    <t>25 Boston Rd.</t>
  </si>
  <si>
    <t>Chelmsford</t>
  </si>
  <si>
    <t>01824-3088</t>
  </si>
  <si>
    <t>NETWORK</t>
  </si>
  <si>
    <t>5</t>
  </si>
  <si>
    <t>CITY</t>
  </si>
  <si>
    <t>ZIP</t>
  </si>
  <si>
    <t>RTE</t>
  </si>
  <si>
    <t>MVLC</t>
  </si>
  <si>
    <t>1</t>
  </si>
  <si>
    <t>N10</t>
  </si>
  <si>
    <t>N64</t>
  </si>
  <si>
    <t>Tewksbury Public Library</t>
  </si>
  <si>
    <t>Winthrop Public Library</t>
  </si>
  <si>
    <t>2 Metcalf Square</t>
  </si>
  <si>
    <t>Winthrop</t>
  </si>
  <si>
    <t>02152-3157</t>
  </si>
  <si>
    <t>4 (Tu,W,Th,Fr)</t>
  </si>
  <si>
    <t>N62</t>
  </si>
  <si>
    <t>Revere Public Library</t>
  </si>
  <si>
    <t>179 Beach St.</t>
  </si>
  <si>
    <t>Revere</t>
  </si>
  <si>
    <t>02151-5089</t>
  </si>
  <si>
    <t>N17</t>
  </si>
  <si>
    <t>9am-9pm</t>
  </si>
  <si>
    <t>10am-6pm</t>
  </si>
  <si>
    <t>9am-8pm</t>
  </si>
  <si>
    <t>10am-7pm</t>
  </si>
  <si>
    <t>10am-8pm</t>
  </si>
  <si>
    <t>Everett</t>
  </si>
  <si>
    <t>02149-3496</t>
  </si>
  <si>
    <t>Bunker Hill Com. College</t>
  </si>
  <si>
    <t>250 N. Rutherford</t>
  </si>
  <si>
    <t>Boston</t>
  </si>
  <si>
    <t>Parlin Memorial Library</t>
  </si>
  <si>
    <t>410 Broadway</t>
  </si>
  <si>
    <t>28 Arlington St.</t>
  </si>
  <si>
    <t>Dracut</t>
  </si>
  <si>
    <t>01826</t>
  </si>
  <si>
    <t>N66</t>
  </si>
  <si>
    <t>Tyngsborough Public Library</t>
  </si>
  <si>
    <t>25 Bryants Lane</t>
  </si>
  <si>
    <t>Tyngsborough</t>
  </si>
  <si>
    <t>01879-1003</t>
  </si>
  <si>
    <t>North Shore Community College</t>
  </si>
  <si>
    <t>1 Ferncroft Rd.</t>
  </si>
  <si>
    <t>Danvers</t>
  </si>
  <si>
    <t>Dunstable</t>
  </si>
  <si>
    <t>01827-0219</t>
  </si>
  <si>
    <t>3 (W,F)</t>
  </si>
  <si>
    <t>N70</t>
  </si>
  <si>
    <t>J. V. Fletcher Library</t>
  </si>
  <si>
    <t>50 Main St.</t>
  </si>
  <si>
    <t>02115</t>
  </si>
  <si>
    <t>02133</t>
  </si>
  <si>
    <t>02115</t>
  </si>
  <si>
    <t>Monday March 22</t>
  </si>
  <si>
    <t>March 2010 Survey</t>
  </si>
  <si>
    <t>Average Items per Tote</t>
  </si>
  <si>
    <t>Middlesex Law Library</t>
  </si>
  <si>
    <t>200 Trade Center, 3rd Floor</t>
  </si>
  <si>
    <t>1:30pm</t>
  </si>
  <si>
    <t>Framingham State</t>
  </si>
  <si>
    <t>100 State Street</t>
  </si>
  <si>
    <t>Framingham</t>
  </si>
  <si>
    <t>Framingham Public</t>
  </si>
  <si>
    <t>49 Lexington Street</t>
  </si>
  <si>
    <t>7:45am</t>
  </si>
  <si>
    <t>Ashland Public</t>
  </si>
  <si>
    <t>66 Front Street</t>
  </si>
  <si>
    <t>Ashland</t>
  </si>
  <si>
    <t>5 (special arrangment on Monday)</t>
  </si>
  <si>
    <t>Holliston Public</t>
  </si>
  <si>
    <t>752 Washington Street</t>
  </si>
  <si>
    <t>Brookline Public Library</t>
  </si>
  <si>
    <t>361 Washington Street</t>
  </si>
  <si>
    <t>Brookline</t>
  </si>
  <si>
    <t>8am</t>
  </si>
  <si>
    <t>Maimonides School</t>
  </si>
  <si>
    <t>34 Philbrick Road</t>
  </si>
  <si>
    <t>8:10am</t>
  </si>
  <si>
    <t>2 Tu/Fri</t>
  </si>
  <si>
    <t>School year only</t>
  </si>
  <si>
    <t>8:30am-5:45pm</t>
  </si>
  <si>
    <t>8:30am-1:30pm</t>
  </si>
  <si>
    <t>Newbury College</t>
  </si>
  <si>
    <t>129 Fisher Avenue</t>
  </si>
  <si>
    <t>8:30am</t>
  </si>
  <si>
    <t>Pine Manor College</t>
  </si>
  <si>
    <t>310 Health Street</t>
  </si>
  <si>
    <t>Chestnut Hill</t>
  </si>
  <si>
    <t>Mt. Ida College</t>
  </si>
  <si>
    <t>MVLC-Merr. Valley Lib. Con.</t>
  </si>
  <si>
    <t>1600 Osgood St.</t>
  </si>
  <si>
    <t>01845-</t>
  </si>
  <si>
    <t>N23</t>
  </si>
  <si>
    <t>Haverhill Public Library</t>
  </si>
  <si>
    <t>99 Main St.</t>
  </si>
  <si>
    <t>Haverhill</t>
  </si>
  <si>
    <t>01830-5092</t>
  </si>
  <si>
    <t>N50</t>
  </si>
  <si>
    <t>Northern Essex Community College</t>
  </si>
  <si>
    <t>Elliott Way</t>
  </si>
  <si>
    <t>01830</t>
  </si>
  <si>
    <t>N35</t>
  </si>
  <si>
    <t>Merrimac Public Library</t>
  </si>
  <si>
    <t>86 West Main St.</t>
  </si>
  <si>
    <t>Merrimac</t>
  </si>
  <si>
    <t>01860-2298</t>
  </si>
  <si>
    <t>N1</t>
  </si>
  <si>
    <t>Amesbury Public Library</t>
  </si>
  <si>
    <t>149 Main St.</t>
  </si>
  <si>
    <t>2 Dale Ave.</t>
  </si>
  <si>
    <t>Gloucester</t>
  </si>
  <si>
    <t>01930-5906</t>
  </si>
  <si>
    <t>N24</t>
  </si>
  <si>
    <t>Ipswich Public Library</t>
  </si>
  <si>
    <t>25 North Main St.</t>
  </si>
  <si>
    <t>Ipswich</t>
  </si>
  <si>
    <t>01938-2287</t>
  </si>
  <si>
    <t>N15</t>
  </si>
  <si>
    <t>T.O.H.P. Burnham Public Library</t>
  </si>
  <si>
    <t>Martin St.</t>
  </si>
  <si>
    <t>Essex</t>
  </si>
  <si>
    <t>01929-1256</t>
  </si>
  <si>
    <t>145 Harrison Ave.</t>
  </si>
  <si>
    <t>02111</t>
  </si>
  <si>
    <t>Wenham</t>
  </si>
  <si>
    <t>01984-1899</t>
  </si>
  <si>
    <t>N22</t>
  </si>
  <si>
    <t>Hamilton-Wenham Public Library</t>
  </si>
  <si>
    <t>14 Union St.</t>
  </si>
  <si>
    <t>185 Main St.</t>
  </si>
  <si>
    <t>Groveland</t>
  </si>
  <si>
    <t>01834-1314</t>
  </si>
  <si>
    <t>N18</t>
  </si>
  <si>
    <t>Topsfield Town Library</t>
  </si>
  <si>
    <t>1 South Common St.</t>
  </si>
  <si>
    <t>Topsfield</t>
  </si>
  <si>
    <t>01983-1496</t>
  </si>
  <si>
    <t>N6</t>
  </si>
  <si>
    <t>Boxford Town Library</t>
  </si>
  <si>
    <t>10 Elm St.</t>
  </si>
  <si>
    <t>Boxford</t>
  </si>
  <si>
    <t>01921-2322</t>
  </si>
  <si>
    <t>N49</t>
  </si>
  <si>
    <t>N74</t>
  </si>
  <si>
    <t>4 (M,Tu,W-F)</t>
  </si>
  <si>
    <t>N56</t>
  </si>
  <si>
    <t>Rowley Public Library</t>
  </si>
  <si>
    <t>141 Main St.</t>
  </si>
  <si>
    <t>Rowley</t>
  </si>
  <si>
    <t>01969</t>
  </si>
  <si>
    <t>3 (M,W,Th)</t>
  </si>
  <si>
    <t>415 South Street</t>
  </si>
  <si>
    <t>Waltham</t>
  </si>
  <si>
    <t>11:55am</t>
  </si>
  <si>
    <t>Massachusetts Library System</t>
  </si>
  <si>
    <t>135 Beaver Street</t>
  </si>
  <si>
    <t>12:40pm</t>
  </si>
  <si>
    <t>Bentley University</t>
  </si>
  <si>
    <t>175 Forest Street</t>
  </si>
  <si>
    <t>8am-1am</t>
  </si>
  <si>
    <t>Cary Memorial Library</t>
  </si>
  <si>
    <t>1874 Mass Ave</t>
  </si>
  <si>
    <t>Concord Free Library</t>
  </si>
  <si>
    <t>129 Main Street</t>
  </si>
  <si>
    <t>Concord</t>
  </si>
  <si>
    <t>10am</t>
  </si>
  <si>
    <t>Acton Memorial Library</t>
  </si>
  <si>
    <t>486 Main Street</t>
  </si>
  <si>
    <t>Acton</t>
  </si>
  <si>
    <t>10:20am</t>
  </si>
  <si>
    <t>Randall Library</t>
  </si>
  <si>
    <t>19 Crescent Street</t>
  </si>
  <si>
    <t>Stow</t>
  </si>
  <si>
    <t>10:35am</t>
  </si>
  <si>
    <t>4 (Tu-Fri)</t>
  </si>
  <si>
    <t>Maynard</t>
  </si>
  <si>
    <t>197 Main Street</t>
  </si>
  <si>
    <t>Items Delivered to the Library - ESTIMATE</t>
  </si>
  <si>
    <t>Items Shipped from the library to the sort site - COUNT</t>
  </si>
  <si>
    <t xml:space="preserve">Bins Delivered to the Library - COUNT </t>
  </si>
  <si>
    <t>Bins Shipped from the library to the sort site - COUNT</t>
  </si>
  <si>
    <t>SUMMER LIBRARY HOURS - MONDAY</t>
  </si>
  <si>
    <t>SUMMER LIBRARY HOURS - TUESDAY</t>
  </si>
  <si>
    <t>SUMMER LIBRARY HOURS - WEDNESDAY</t>
  </si>
  <si>
    <t>N58</t>
  </si>
  <si>
    <t>Saugus Public Library</t>
  </si>
  <si>
    <t>295 Central St.</t>
  </si>
  <si>
    <t>Saugus</t>
  </si>
  <si>
    <t>01906-2191</t>
  </si>
  <si>
    <t>4 (M,T-Th,F)</t>
  </si>
  <si>
    <t>N30</t>
  </si>
  <si>
    <t>Lynn Public Library</t>
  </si>
  <si>
    <t>5 North Common St.</t>
  </si>
  <si>
    <t>Lynn</t>
  </si>
  <si>
    <t>01902-4311</t>
  </si>
  <si>
    <t>N63</t>
  </si>
  <si>
    <t>Swampscott Public Library</t>
  </si>
  <si>
    <t>61 Burrill St.</t>
  </si>
  <si>
    <t>Swampscott</t>
  </si>
  <si>
    <t>01907-1996</t>
  </si>
  <si>
    <t>N42</t>
  </si>
  <si>
    <t>Nahant Public Library</t>
  </si>
  <si>
    <t>15 Pleasant St.</t>
  </si>
  <si>
    <t>Nahant</t>
  </si>
  <si>
    <t>01908-0076</t>
  </si>
  <si>
    <t>N72</t>
  </si>
  <si>
    <t>NMRLS</t>
  </si>
  <si>
    <t>Totals</t>
  </si>
  <si>
    <t>5pm-8pm</t>
  </si>
  <si>
    <t>10am - 2pm</t>
  </si>
  <si>
    <t>10am-2pm</t>
  </si>
  <si>
    <t>1pm-9pm</t>
  </si>
  <si>
    <t>10am-9pm</t>
  </si>
  <si>
    <t>1pm-5pm</t>
  </si>
  <si>
    <t>10am-5pm</t>
  </si>
  <si>
    <t>10am-4pm</t>
  </si>
  <si>
    <t>2pm-9pm</t>
  </si>
  <si>
    <t>10am-3pm</t>
  </si>
  <si>
    <t>English High School</t>
  </si>
  <si>
    <t>144 McBride Street</t>
  </si>
  <si>
    <t>02130</t>
  </si>
  <si>
    <t>8:00AM - 3:00PM</t>
  </si>
  <si>
    <t>B - Northeastern University</t>
  </si>
  <si>
    <t>9am-1pm</t>
  </si>
  <si>
    <t>10am-5:30pm</t>
  </si>
  <si>
    <t>1pm-8pm</t>
  </si>
  <si>
    <t>2pm-8pm</t>
  </si>
  <si>
    <t>3pm-8pm</t>
  </si>
  <si>
    <t>02129-</t>
  </si>
  <si>
    <t>4</t>
  </si>
  <si>
    <t>N48</t>
  </si>
  <si>
    <t>12pm-5pm</t>
  </si>
  <si>
    <t>8am-9pm</t>
  </si>
  <si>
    <t>8am-4:30pm</t>
  </si>
  <si>
    <t>7:30am-12:00am</t>
  </si>
  <si>
    <t>7:30am-5pm</t>
  </si>
  <si>
    <t>8:30am-12pm</t>
  </si>
  <si>
    <t>8am-5pm</t>
  </si>
  <si>
    <t>7:30am-9:45pm</t>
  </si>
  <si>
    <t>7:30am-9:15pm</t>
  </si>
  <si>
    <t>9am-6pm</t>
  </si>
  <si>
    <t>9am-3pm</t>
  </si>
  <si>
    <t>26 Cherry Hill Dr.</t>
  </si>
  <si>
    <t>01923</t>
  </si>
  <si>
    <t>N61</t>
  </si>
  <si>
    <t xml:space="preserve"> St. John's Prep School</t>
  </si>
  <si>
    <t>72 Spring St.</t>
  </si>
  <si>
    <t>1 (Tu) No summer del.</t>
  </si>
  <si>
    <t>N46</t>
  </si>
  <si>
    <t>Westford</t>
  </si>
  <si>
    <t>01886-2599</t>
  </si>
  <si>
    <t>N27</t>
  </si>
  <si>
    <t>Reuben Hoar Library</t>
  </si>
  <si>
    <t>41 Shattuck St.</t>
  </si>
  <si>
    <t>Littleton</t>
  </si>
  <si>
    <t>01460</t>
  </si>
  <si>
    <t>5 (No Fri. summer)</t>
  </si>
  <si>
    <t>N9</t>
  </si>
  <si>
    <t>Gleason Public Library</t>
  </si>
  <si>
    <t>22 Bedford Rd.</t>
  </si>
  <si>
    <t>Carlisle</t>
  </si>
  <si>
    <t>01741</t>
  </si>
  <si>
    <t>1:15pm</t>
  </si>
  <si>
    <t>N39</t>
  </si>
  <si>
    <t>N4</t>
  </si>
  <si>
    <t>Billerica Public Library</t>
  </si>
  <si>
    <t>15 Concord Rd.</t>
  </si>
  <si>
    <t>Billerica</t>
  </si>
  <si>
    <t>01821-2517</t>
  </si>
  <si>
    <t>N8</t>
  </si>
  <si>
    <t>Metrowest Delivery Routes</t>
  </si>
  <si>
    <t>MLN</t>
  </si>
  <si>
    <t>Newton Free Library</t>
  </si>
  <si>
    <t>330 Homer Street</t>
  </si>
  <si>
    <t>Newton</t>
  </si>
  <si>
    <t>Janitor</t>
  </si>
  <si>
    <t>9:00 am -9 pm</t>
  </si>
  <si>
    <t>9 -9 pm</t>
  </si>
  <si>
    <t>9am -9 pm</t>
  </si>
  <si>
    <t>9am-6:00 pm</t>
  </si>
  <si>
    <t>305 Broadway</t>
  </si>
  <si>
    <t>Methuen</t>
  </si>
  <si>
    <t>01844</t>
  </si>
  <si>
    <t>N25</t>
  </si>
  <si>
    <t>Lawrence Public Library</t>
  </si>
  <si>
    <t>51 Lawrence St.</t>
  </si>
  <si>
    <t>Lawrence</t>
  </si>
  <si>
    <t>01841-3805</t>
  </si>
  <si>
    <t>N26</t>
  </si>
  <si>
    <t>Lawrence Law Library</t>
  </si>
  <si>
    <t>2 Appleton St.</t>
  </si>
  <si>
    <t>01840-1525</t>
  </si>
  <si>
    <t>1 (W)</t>
  </si>
  <si>
    <t>N36</t>
  </si>
  <si>
    <t>Merrimack College</t>
  </si>
  <si>
    <t>315 Turnpike St.</t>
  </si>
  <si>
    <t>North Andover</t>
  </si>
  <si>
    <t>01845</t>
  </si>
  <si>
    <t>N45</t>
  </si>
  <si>
    <t>Stevens Memorial Library</t>
  </si>
  <si>
    <t>345 Main St.</t>
  </si>
  <si>
    <t>01845-0008</t>
  </si>
  <si>
    <t>N37</t>
  </si>
  <si>
    <t>01915-4561</t>
  </si>
  <si>
    <t>N41</t>
  </si>
  <si>
    <t>Montserrat College of Art</t>
  </si>
  <si>
    <t>23 Essex St.</t>
  </si>
  <si>
    <t>01915</t>
  </si>
  <si>
    <t>2 (Tu,Th) Th for Summer</t>
  </si>
  <si>
    <t>N14</t>
  </si>
  <si>
    <t>Endicott College</t>
  </si>
  <si>
    <t>376 Hale St</t>
  </si>
  <si>
    <t>N32</t>
  </si>
  <si>
    <t>Manchester Public Library</t>
  </si>
  <si>
    <t>15 Union St.</t>
  </si>
  <si>
    <t>Manchester</t>
  </si>
  <si>
    <t>01944-0151</t>
  </si>
  <si>
    <t>N55</t>
  </si>
  <si>
    <t>Rockport Public Library</t>
  </si>
  <si>
    <t>17 School St.</t>
  </si>
  <si>
    <t>Rockport</t>
  </si>
  <si>
    <t>01966-1634</t>
  </si>
  <si>
    <t>N19</t>
  </si>
  <si>
    <t>Gloucester Lyceum &amp; Sawyer Free Library</t>
  </si>
  <si>
    <t>M, Tu, Thur</t>
  </si>
  <si>
    <t>8:00AM - 11:00PM</t>
  </si>
  <si>
    <t>8:00AM - 8:00PM</t>
  </si>
  <si>
    <t>8:00AM - 6:00PM</t>
  </si>
  <si>
    <t>BLC</t>
  </si>
  <si>
    <t>B - Tufts University</t>
  </si>
  <si>
    <t>Tufts University - Hirsh Health Sciences Library</t>
  </si>
  <si>
    <t>01005-0489</t>
  </si>
  <si>
    <t>C-2, C-3</t>
  </si>
  <si>
    <t>Bellingham Public Library</t>
  </si>
  <si>
    <t>100 Blackstone Street</t>
  </si>
  <si>
    <t>Bellingham</t>
  </si>
  <si>
    <t>Berlin Public Library</t>
  </si>
  <si>
    <t>9:30AM - 10:30AM</t>
  </si>
  <si>
    <t>Hamilton</t>
  </si>
  <si>
    <t>01982</t>
  </si>
  <si>
    <t>N65</t>
  </si>
  <si>
    <t>Emerson College</t>
  </si>
  <si>
    <t>120 Boylston Street</t>
  </si>
  <si>
    <t>02116-4624</t>
  </si>
  <si>
    <t>7:45AM - 9:00PM</t>
  </si>
  <si>
    <t>10:00AM - 6:00PM</t>
  </si>
  <si>
    <t>8:30AM - 6:30PM</t>
  </si>
  <si>
    <t>8:30AM - 5:00PM</t>
  </si>
  <si>
    <t>11:00AM - 5:00PM</t>
  </si>
  <si>
    <t>MBLN</t>
  </si>
  <si>
    <t xml:space="preserve">NMRLS </t>
  </si>
  <si>
    <t>The Governor's Academy</t>
  </si>
  <si>
    <t>1 Elm St.</t>
  </si>
  <si>
    <t>Newbury</t>
  </si>
  <si>
    <t>01922</t>
  </si>
  <si>
    <t>2 (M,Th)</t>
  </si>
  <si>
    <t>N43</t>
  </si>
  <si>
    <t>Newbury Town Library</t>
  </si>
  <si>
    <t>0 Lunt St.</t>
  </si>
  <si>
    <t>3</t>
  </si>
  <si>
    <t>N53</t>
  </si>
  <si>
    <t>SUMMER LIBRARY HOURS - SATURDAY</t>
  </si>
  <si>
    <t>Lexington</t>
  </si>
  <si>
    <t>SUNDAY HOURS not needed</t>
  </si>
  <si>
    <t>LIBRARY HOURS - MONDAY</t>
  </si>
  <si>
    <t>Memorial Hall Library</t>
  </si>
  <si>
    <t>2 North Main St.</t>
  </si>
  <si>
    <t>Andover</t>
  </si>
  <si>
    <t>01810-3656</t>
  </si>
  <si>
    <t>N52</t>
  </si>
  <si>
    <t>LIBRARY HOURS - TUESDAY</t>
  </si>
  <si>
    <t>LIBRARY HOURS - WEDNESDAY</t>
  </si>
  <si>
    <t>LIBRARY HOURS - THURSDAY</t>
  </si>
  <si>
    <t>LIBRARY HOURS - FRIDAY</t>
  </si>
  <si>
    <t>LIBRARY HOURS - SATURDAY</t>
  </si>
  <si>
    <t># of Stops/Week - INDICATE DAYS if LESS than FIVE</t>
  </si>
  <si>
    <t>01949-0198</t>
  </si>
  <si>
    <t>5  (T,W,Th,F summer)</t>
  </si>
  <si>
    <t>N31</t>
  </si>
  <si>
    <t>Lynnfield Public Library</t>
  </si>
  <si>
    <t>18 Summer St.</t>
  </si>
  <si>
    <t>Lynnfield</t>
  </si>
  <si>
    <t>01940-1837</t>
  </si>
  <si>
    <t>N68</t>
  </si>
  <si>
    <t>Lucius Beebe Memorial Library</t>
  </si>
  <si>
    <t>Wakefield</t>
  </si>
  <si>
    <t>01880-5093</t>
  </si>
  <si>
    <t>N60</t>
  </si>
  <si>
    <t>Stoneham Public Library</t>
  </si>
  <si>
    <t>431 Main St.</t>
  </si>
  <si>
    <t>Stoneham</t>
  </si>
  <si>
    <t>02180-2696</t>
  </si>
  <si>
    <t>N34</t>
  </si>
  <si>
    <t>Melrose Public Library</t>
  </si>
  <si>
    <t>69 West Emerson St.</t>
  </si>
  <si>
    <t>Melrose</t>
  </si>
  <si>
    <t>02176-3173</t>
  </si>
  <si>
    <t>10am - 8pm</t>
  </si>
  <si>
    <t>10am - 5pm</t>
  </si>
  <si>
    <t>9am - 5pm</t>
  </si>
  <si>
    <t>closed</t>
  </si>
  <si>
    <t>7:30 a.m. to midnight</t>
  </si>
  <si>
    <t>7:30 a.m. to 5 p.m.</t>
  </si>
  <si>
    <t>10 a.m. to 6 p.m.</t>
  </si>
  <si>
    <t>Pollard Memorial Library</t>
  </si>
  <si>
    <t>9am - 9pm</t>
  </si>
  <si>
    <t>8:30am-8:30pm</t>
  </si>
  <si>
    <t>8:30am-4:30pm</t>
  </si>
  <si>
    <t>12pm-8pm</t>
  </si>
  <si>
    <t>9am-5pm</t>
  </si>
  <si>
    <t>9am-2pm</t>
  </si>
  <si>
    <t>Northern Essex Com. College</t>
  </si>
  <si>
    <t>Gloucester Public Library</t>
  </si>
  <si>
    <t>Xtra Bins</t>
  </si>
  <si>
    <t>9:30AM - 9:03PM</t>
  </si>
  <si>
    <t>B - Boston Public Library</t>
  </si>
  <si>
    <t>Boston Public Library</t>
  </si>
  <si>
    <t>700 Boylston Street</t>
  </si>
  <si>
    <t>9:00AM - 9:30AM</t>
  </si>
  <si>
    <t>B - English High School</t>
  </si>
  <si>
    <t>Leicester Public Library</t>
  </si>
  <si>
    <t>1136 Main Street</t>
  </si>
  <si>
    <t>Leicester</t>
  </si>
  <si>
    <t>C-1, C-4</t>
  </si>
  <si>
    <t>Leominster Public Library</t>
  </si>
  <si>
    <t>690 Mechanic Street</t>
  </si>
  <si>
    <t>North eastern University - Snell Library</t>
  </si>
  <si>
    <t>360 Huntington Avenue</t>
  </si>
  <si>
    <t>7:00AM - 12:00PM</t>
  </si>
  <si>
    <t>12pm-7pm</t>
  </si>
  <si>
    <t>9am-4pm</t>
  </si>
  <si>
    <t>1pm-7pm</t>
  </si>
  <si>
    <t>10am-12pm</t>
  </si>
  <si>
    <t>B - Chelsea Public Library</t>
  </si>
  <si>
    <t>Chelsea Public Library</t>
  </si>
  <si>
    <t>569 Broadway</t>
  </si>
  <si>
    <t>Chelsea</t>
  </si>
  <si>
    <t>02150</t>
  </si>
  <si>
    <t>9:30AM - 8:00PM</t>
  </si>
  <si>
    <t>9:00AM - 12:00PM</t>
  </si>
  <si>
    <t>B - Massahusetts College of Art</t>
  </si>
  <si>
    <t>01923-</t>
  </si>
  <si>
    <t>N11</t>
  </si>
  <si>
    <t>Peabody Institute Library</t>
  </si>
  <si>
    <t>15 Sylvan St.</t>
  </si>
  <si>
    <t>N51</t>
  </si>
  <si>
    <t>82 Main St.</t>
  </si>
  <si>
    <t>Peabody</t>
  </si>
  <si>
    <t>01960</t>
  </si>
  <si>
    <t>N54</t>
  </si>
  <si>
    <t>Salem Public Library</t>
  </si>
  <si>
    <t>370 Essex St.</t>
  </si>
  <si>
    <t>Salem</t>
  </si>
  <si>
    <t>NOBLE</t>
  </si>
  <si>
    <t>Middlesex Community College</t>
  </si>
  <si>
    <t>591 Springs Rd., Bldg. 1</t>
  </si>
  <si>
    <t>Bedford</t>
  </si>
  <si>
    <t>01730</t>
  </si>
  <si>
    <t>N57</t>
  </si>
  <si>
    <t>Salem State College</t>
  </si>
  <si>
    <t>352 Lafayette St.</t>
  </si>
  <si>
    <t>01970</t>
  </si>
  <si>
    <t>N33</t>
  </si>
  <si>
    <t>Burlington Public Library</t>
  </si>
  <si>
    <t>22 Sears St.</t>
  </si>
  <si>
    <t>Burlington</t>
  </si>
  <si>
    <t>01803-3032</t>
  </si>
  <si>
    <t>N71</t>
  </si>
  <si>
    <t>Wilmington Memorial Library</t>
  </si>
  <si>
    <t>175 Middlesex Ave.</t>
  </si>
  <si>
    <t>Wilmington</t>
  </si>
  <si>
    <t>01887-2714</t>
  </si>
  <si>
    <t>2</t>
  </si>
  <si>
    <t>N38</t>
  </si>
  <si>
    <t>Nevins Memorial Library</t>
  </si>
  <si>
    <t>deliver to town clerk's office</t>
  </si>
  <si>
    <t>8:15am</t>
  </si>
  <si>
    <t>closed Fri. need key for box</t>
  </si>
  <si>
    <t>use lockbox Thurs</t>
  </si>
  <si>
    <t xml:space="preserve">closed 12-2 daily, knock </t>
  </si>
  <si>
    <t>No summer delivery</t>
  </si>
  <si>
    <t>Thursday Only 9-5</t>
  </si>
  <si>
    <t>no delivery</t>
  </si>
  <si>
    <t>no delviery</t>
  </si>
  <si>
    <t>no summer delivery</t>
  </si>
  <si>
    <t>Abbot Public Library</t>
  </si>
  <si>
    <t>235 Pleasant St.</t>
  </si>
  <si>
    <t>Marblehead</t>
  </si>
  <si>
    <t>01945-2228</t>
  </si>
  <si>
    <t>N3</t>
  </si>
  <si>
    <t>Beverly Public Library</t>
  </si>
  <si>
    <t>32 Essex St.</t>
  </si>
  <si>
    <t>Beverly</t>
  </si>
  <si>
    <t>9:00AM - 5:00PM</t>
  </si>
  <si>
    <t>B - New England Law</t>
  </si>
  <si>
    <t>New England Law | Boston Law Library</t>
  </si>
  <si>
    <t>154 Stuart St.</t>
  </si>
  <si>
    <t>02116</t>
  </si>
  <si>
    <t>9:00AM</t>
  </si>
  <si>
    <t>3                   M, Tu, Th</t>
  </si>
  <si>
    <t>None</t>
  </si>
  <si>
    <t>7.30AM - 11:00PM</t>
  </si>
  <si>
    <t xml:space="preserve">12:00PM - </t>
  </si>
  <si>
    <t>B - Suffolk University</t>
  </si>
  <si>
    <t>Mildred F. Sawyer Library</t>
  </si>
  <si>
    <t xml:space="preserve">73 Tremont St </t>
  </si>
  <si>
    <t>02108-2770</t>
  </si>
  <si>
    <t>10:00AM - 10:30AM</t>
  </si>
  <si>
    <t>26 East Main Street, P.O. Box 135</t>
  </si>
  <si>
    <t>Ayer</t>
  </si>
  <si>
    <t>01432-0135</t>
  </si>
  <si>
    <t>C-1, C-3</t>
  </si>
  <si>
    <t>Woods Memorial Library</t>
  </si>
  <si>
    <t>PO Box 489, 19 Pleasant Street</t>
  </si>
  <si>
    <t>Barre</t>
  </si>
  <si>
    <t>Conant Public Library</t>
  </si>
  <si>
    <t>4 Meetinghouse Hill Road</t>
  </si>
  <si>
    <t>Sterling</t>
  </si>
  <si>
    <t>Joshua Hyde Library</t>
  </si>
  <si>
    <t>306 Main Street</t>
  </si>
  <si>
    <t>Sturbridge</t>
  </si>
  <si>
    <t>23 Carter Street</t>
  </si>
  <si>
    <t>Berlin</t>
  </si>
  <si>
    <t xml:space="preserve">C-2 </t>
  </si>
  <si>
    <t>Blackstone Public Library</t>
  </si>
  <si>
    <t>86 Main Street</t>
  </si>
  <si>
    <t>M, Tu, Th, F</t>
  </si>
  <si>
    <t>7:45AM - 11:00PM</t>
  </si>
  <si>
    <t>7:45AM - 7:00PM</t>
  </si>
  <si>
    <t>10:00AM - 7:00PM</t>
  </si>
  <si>
    <t>12:00PM - 10:00PM</t>
  </si>
  <si>
    <t>B - Emerson</t>
  </si>
  <si>
    <t>738 Main Street, P.O. Box 188</t>
  </si>
  <si>
    <t>Bolton</t>
  </si>
  <si>
    <t>01740-0188</t>
  </si>
  <si>
    <t>Sargent Memorial Library</t>
  </si>
  <si>
    <t>427 Mass. Avenue</t>
  </si>
  <si>
    <t>Boxborough</t>
  </si>
  <si>
    <t>175 Andover St. (Rt. 114)</t>
  </si>
  <si>
    <t>2 (Tu,F)</t>
  </si>
  <si>
    <t>ADDRESS</t>
  </si>
  <si>
    <t>RTE SLIP #</t>
  </si>
  <si>
    <t>Monday, March 15, #</t>
  </si>
  <si>
    <t>Tuesday, March 16, #</t>
  </si>
  <si>
    <t>Wednesday, March 17, #</t>
  </si>
  <si>
    <t>Thursday, March 18, #</t>
  </si>
  <si>
    <t>Saturday March 20, #</t>
  </si>
  <si>
    <t>Totals for the Week</t>
  </si>
  <si>
    <t>March 2010 Delivery Survey</t>
  </si>
  <si>
    <t>Reading Public Library</t>
  </si>
  <si>
    <t>64 Middlesex Ave.</t>
  </si>
  <si>
    <t>Reading</t>
  </si>
  <si>
    <t>01867-2550</t>
  </si>
  <si>
    <t>N2</t>
  </si>
  <si>
    <t>Phillips Academy</t>
  </si>
  <si>
    <t>180 S. Main St.</t>
  </si>
  <si>
    <t>01810</t>
  </si>
  <si>
    <t>5  (M-W-F summer)</t>
  </si>
  <si>
    <t>N47</t>
  </si>
  <si>
    <t>Flint Memorial Library</t>
  </si>
  <si>
    <t>147 Park St.</t>
  </si>
  <si>
    <t>North Reading</t>
  </si>
  <si>
    <t>01864</t>
  </si>
  <si>
    <t>N40</t>
  </si>
  <si>
    <t>Flint Public Library</t>
  </si>
  <si>
    <t>1 S. Main St.</t>
  </si>
  <si>
    <t>Middleton</t>
  </si>
  <si>
    <t>ROUTE NUMBER (please assign an identifier to allow sorting by existing routes, if possible)</t>
  </si>
  <si>
    <t>LIBRARY DELIVERY CODE</t>
  </si>
  <si>
    <t>LIBRARY/ORGANIZATION</t>
  </si>
  <si>
    <t>ADDRESS</t>
  </si>
  <si>
    <t>DELIVERY WINDOW or TIME</t>
  </si>
  <si>
    <t>SUMMER LIBRARY HOURS - WEDNESDAY</t>
  </si>
  <si>
    <t>SUMMER LIBRARY HOURS - THURSDAY</t>
  </si>
  <si>
    <t>Library/Organization</t>
  </si>
  <si>
    <t>Delivery Time</t>
  </si>
  <si>
    <t>9:30 am -9 pm</t>
  </si>
  <si>
    <t>9:30 am-5:30 pm</t>
  </si>
  <si>
    <t>771 Commonwealth Ave</t>
  </si>
  <si>
    <t>02215</t>
  </si>
  <si>
    <t>8:45AM - 9:00AM</t>
  </si>
  <si>
    <t>8:00AM - 12:00AM</t>
  </si>
  <si>
    <t>8:00AM - 5:00PM</t>
  </si>
  <si>
    <t>B - UMASS Boston</t>
  </si>
  <si>
    <t>UMass Boston</t>
  </si>
  <si>
    <t>100 Morrissey Blvd.</t>
  </si>
  <si>
    <t>02125-3393</t>
  </si>
  <si>
    <t>no</t>
  </si>
  <si>
    <t>7:30AM - 7:00PM</t>
  </si>
  <si>
    <t>?</t>
  </si>
  <si>
    <t>B - Simmons College</t>
  </si>
  <si>
    <t>Simmons College</t>
  </si>
  <si>
    <t>300 The Fenway</t>
  </si>
  <si>
    <t>9:30AM - 9:00PM</t>
  </si>
  <si>
    <t>9:30AM - 9:01PM</t>
  </si>
  <si>
    <t>9:30AM - 9:02PM</t>
  </si>
  <si>
    <t>Hudson Public Library</t>
  </si>
  <si>
    <t>3 Washington Street, Wood Square</t>
  </si>
  <si>
    <t>Hudson</t>
  </si>
  <si>
    <t>Thayer Memorial Library</t>
  </si>
  <si>
    <t>717 Main Street, P.O. Box 5</t>
  </si>
  <si>
    <t>Lancaster</t>
  </si>
  <si>
    <t>Worcester State College</t>
  </si>
  <si>
    <t>486 Chandler Street</t>
  </si>
  <si>
    <t>Anna Maria College</t>
  </si>
  <si>
    <t>50 Sunset Lane</t>
  </si>
  <si>
    <t>Assumption College</t>
  </si>
  <si>
    <t>500 Salisbury Street</t>
  </si>
  <si>
    <t>Leominster</t>
  </si>
  <si>
    <t>Lunenburg Public Library</t>
  </si>
  <si>
    <t>7:45AM - 11:45PM</t>
  </si>
  <si>
    <t>7:45Am - 8:45PM</t>
  </si>
  <si>
    <t>9:00AM - 9:45PM</t>
  </si>
  <si>
    <t>35 West Main Street</t>
  </si>
  <si>
    <t>Marlborough</t>
  </si>
  <si>
    <t>01752-5510</t>
  </si>
  <si>
    <t>Taft Public Library</t>
  </si>
  <si>
    <t>P.O. Box 35, Main Street</t>
  </si>
  <si>
    <t>Mendon</t>
  </si>
  <si>
    <t>Milford Town Library</t>
  </si>
  <si>
    <t>80 Spruce Street</t>
  </si>
  <si>
    <t>Milford</t>
  </si>
  <si>
    <t>01757-2031</t>
  </si>
  <si>
    <t>10am-1pm</t>
  </si>
  <si>
    <t>8am-8:30pm</t>
  </si>
  <si>
    <t>8am-4pm</t>
  </si>
  <si>
    <t>7am-5:30pm</t>
  </si>
  <si>
    <t>7am-5pm</t>
  </si>
  <si>
    <t>Peabody Institute Library, Danvers</t>
  </si>
  <si>
    <t>Peabody Institute Library,Peabody</t>
  </si>
  <si>
    <t>8am-12am</t>
  </si>
  <si>
    <t>01970-3298</t>
  </si>
  <si>
    <t>9:30am-9pm</t>
  </si>
  <si>
    <t>1pm-6pm</t>
  </si>
  <si>
    <t>9:30am-5pm</t>
  </si>
  <si>
    <t>12pm-4pm</t>
  </si>
  <si>
    <t>7:30am-12am</t>
  </si>
  <si>
    <t>7:30-8pm</t>
  </si>
  <si>
    <t>11am-5pm</t>
  </si>
  <si>
    <t>8:30am-6pm</t>
  </si>
  <si>
    <t>8:30am-8pm</t>
  </si>
  <si>
    <t>8:30am-5pm</t>
  </si>
  <si>
    <t>8:30am-1pm</t>
  </si>
  <si>
    <t>7:45am-12am</t>
  </si>
  <si>
    <t>7:45am-9pm</t>
  </si>
  <si>
    <t>10am-12pm / 2pm-8pm</t>
  </si>
  <si>
    <t>2pm-5pm</t>
  </si>
  <si>
    <t>8am-10pm</t>
  </si>
  <si>
    <t>7:30 am - 10:00 pm</t>
  </si>
  <si>
    <t>7:30 am - 7:00 pm</t>
  </si>
  <si>
    <t>9:00 am - 12:00 pm</t>
  </si>
  <si>
    <t>9am-7pm</t>
  </si>
  <si>
    <t>9am-11pm</t>
  </si>
  <si>
    <t>9am-4:15pm</t>
  </si>
  <si>
    <t>8:30am-10pm</t>
  </si>
  <si>
    <t>8:00AM - 9:00PM</t>
  </si>
  <si>
    <t>9:00AM - 6:00PM</t>
  </si>
  <si>
    <t>Summer hours start June 1, but have not been confirmed. 8:30AM - 10:00PM</t>
  </si>
  <si>
    <t>8:30AM - 10:00PM</t>
  </si>
  <si>
    <t>8:30AM - 6:00PM</t>
  </si>
  <si>
    <t>B - Emmanuel</t>
  </si>
  <si>
    <t>Emmanuel College - Cardinal Cushing Library</t>
  </si>
  <si>
    <t>400 The Fenway</t>
  </si>
  <si>
    <t>02115</t>
  </si>
  <si>
    <t>11:00AM</t>
  </si>
  <si>
    <t>N/A</t>
  </si>
  <si>
    <t>7:30AM - 1:00AM</t>
  </si>
  <si>
    <t>7:30AM - 8:00PM</t>
  </si>
  <si>
    <t>9:00AM - 8:00PM</t>
  </si>
  <si>
    <t>7:30AM - 10:00PM</t>
  </si>
  <si>
    <t>Items Shipped</t>
  </si>
  <si>
    <t>C-1</t>
  </si>
  <si>
    <t>20 Memorial Drive</t>
  </si>
  <si>
    <t>Ashburnham</t>
  </si>
  <si>
    <t>Ashby Free Public Library</t>
  </si>
  <si>
    <t>812 Main Street, P.O. Box 279</t>
  </si>
  <si>
    <t>Ashby</t>
  </si>
  <si>
    <t>Athol Public Library</t>
  </si>
  <si>
    <t>568 Main Street</t>
  </si>
  <si>
    <t>Athol</t>
  </si>
  <si>
    <t>01331-1888</t>
  </si>
  <si>
    <t>C-2, C-3,C-4</t>
  </si>
  <si>
    <t>Auburn Public Library</t>
  </si>
  <si>
    <t>369 Southbridge Street</t>
  </si>
  <si>
    <t>Auburn</t>
  </si>
  <si>
    <t>Ayer Library</t>
  </si>
  <si>
    <t>Southborough</t>
  </si>
  <si>
    <t>Jacob Edwards Library</t>
  </si>
  <si>
    <t>236 Main Street</t>
  </si>
  <si>
    <t>Southbridge</t>
  </si>
  <si>
    <t>Richard Sugden Library</t>
  </si>
  <si>
    <t>8 Pleasant Street</t>
  </si>
  <si>
    <t>Spencer</t>
  </si>
  <si>
    <t xml:space="preserve">THURSBins Delivered to the Library - COUNT </t>
  </si>
  <si>
    <t xml:space="preserve">FRI Bins Delivered to the Library - COUNT </t>
  </si>
  <si>
    <t xml:space="preserve">SAT Bins Delivered to the Library - COUNT </t>
  </si>
  <si>
    <t>Sutton Free Public Library</t>
  </si>
  <si>
    <t>4 Uxbridge Road</t>
  </si>
  <si>
    <t>Sutton</t>
  </si>
  <si>
    <t>Blackstone</t>
  </si>
  <si>
    <t>01504-2295</t>
  </si>
  <si>
    <t>Bolton Public Library</t>
  </si>
  <si>
    <t>Townsend Public Library</t>
  </si>
  <si>
    <t>276 Main Street, P.O. Box 526</t>
  </si>
  <si>
    <t>Townsend</t>
  </si>
  <si>
    <t>01469-0526</t>
  </si>
  <si>
    <t>Upton Town Library</t>
  </si>
  <si>
    <t>2 Main Street, P.O. Box 1196</t>
  </si>
  <si>
    <t>Upton</t>
  </si>
  <si>
    <t>Uxbridge Free Public Library</t>
  </si>
  <si>
    <t>01505-1399</t>
  </si>
  <si>
    <t>Boylston Public Library</t>
  </si>
  <si>
    <t>695 Main Street</t>
  </si>
  <si>
    <t>Boylston</t>
  </si>
  <si>
    <t>B - Fisher</t>
  </si>
  <si>
    <t>Fisher College</t>
  </si>
  <si>
    <t>118 Beacon Street</t>
  </si>
  <si>
    <t>8:00AM-10:00AM</t>
  </si>
  <si>
    <t>8:00Am - 4:00PM</t>
  </si>
  <si>
    <t>12:00PM - 8:00PM</t>
  </si>
  <si>
    <t>8:00AM - 4:00PM</t>
  </si>
  <si>
    <t>Closed</t>
  </si>
  <si>
    <t>Friday March 19, #</t>
  </si>
  <si>
    <t>B - MA College of Pharmacy and Health Sciences</t>
  </si>
  <si>
    <t>MA College of Pharmacy and Health Sciences</t>
  </si>
  <si>
    <t>179 Longwood Ave</t>
  </si>
  <si>
    <t>11:00AM-12:00 PM</t>
  </si>
  <si>
    <t>M, Tu, Fr</t>
  </si>
  <si>
    <t>7:30AM - 2:00AM</t>
  </si>
  <si>
    <t>Tuesday March 23</t>
  </si>
  <si>
    <t>Wednesday March 24</t>
  </si>
  <si>
    <t>Thursday March 25</t>
  </si>
  <si>
    <t>Friday March 26</t>
  </si>
  <si>
    <t>Saturday March #</t>
  </si>
  <si>
    <t>TOTAL for WEEK</t>
  </si>
  <si>
    <t>7:00AM - 6:00PM</t>
  </si>
  <si>
    <t>B - Malden Public Library</t>
  </si>
  <si>
    <t>Malden Public Library</t>
  </si>
  <si>
    <t>36 Salem St.</t>
  </si>
  <si>
    <t>Malden</t>
  </si>
  <si>
    <t>02148</t>
  </si>
  <si>
    <t>12:30PM - 1:00PM</t>
  </si>
  <si>
    <t>5 M-F</t>
  </si>
  <si>
    <t>9:00AM - 9:00PM</t>
  </si>
  <si>
    <t>B - Mary Baker Eddy Library</t>
  </si>
  <si>
    <t>The Mary Baker Eddy Library</t>
  </si>
  <si>
    <t>200 Massachusetts Avenue</t>
  </si>
  <si>
    <t>10:30AM</t>
  </si>
  <si>
    <t>Tues</t>
  </si>
  <si>
    <t>CLOSED</t>
  </si>
  <si>
    <t>10:00AM - 4:00PM</t>
  </si>
  <si>
    <t>B - Boston University</t>
  </si>
  <si>
    <t>Boston University, Mugar Memorial Library</t>
  </si>
  <si>
    <t>Harvard Common, P.O. Box 666</t>
  </si>
  <si>
    <t>Harvard</t>
  </si>
  <si>
    <t>Gale Free Library</t>
  </si>
  <si>
    <t>23 Highland Street</t>
  </si>
  <si>
    <t>Holden</t>
  </si>
  <si>
    <t>Bancroft Memorial Library</t>
  </si>
  <si>
    <t>50 Hopedale Street</t>
  </si>
  <si>
    <t>Hopedale</t>
  </si>
  <si>
    <t>Hopkinton Public Library</t>
  </si>
  <si>
    <t>13 Main Street</t>
  </si>
  <si>
    <t>Hopkinton</t>
  </si>
  <si>
    <t>Hubbardston Public Library</t>
  </si>
  <si>
    <t>7 Main Street, P.O. Box D</t>
  </si>
  <si>
    <t>Hubbardston</t>
  </si>
  <si>
    <t>1 College Street</t>
  </si>
  <si>
    <t>Clark University</t>
  </si>
  <si>
    <t>950 Main Street</t>
  </si>
  <si>
    <t>64 South Street</t>
  </si>
  <si>
    <t>781-659-2015</t>
  </si>
  <si>
    <t xml:space="preserve">WEYMOUTH </t>
  </si>
  <si>
    <t>Weymouth Library</t>
  </si>
  <si>
    <t>46 Broad Street</t>
  </si>
  <si>
    <t>Weymouth</t>
  </si>
  <si>
    <t>781-337-1402</t>
  </si>
  <si>
    <t>RT 1A</t>
  </si>
  <si>
    <t xml:space="preserve">ARCHBISHOP WILLIAMS HIGH SCHOOL </t>
  </si>
  <si>
    <t>Archbishop Williams High School Library</t>
  </si>
  <si>
    <t>Worcester Poly Tech.</t>
  </si>
  <si>
    <t>100 Institute Road</t>
  </si>
  <si>
    <t>1023 Massachusetts Avenue</t>
  </si>
  <si>
    <t>Lunenburg</t>
  </si>
  <si>
    <t>01462-1321</t>
  </si>
  <si>
    <t>Marlborough Public Library</t>
  </si>
  <si>
    <t>55 Lake Ave. North</t>
  </si>
  <si>
    <t>Worcester Art Museum</t>
  </si>
  <si>
    <t>55 Salisbury Street</t>
  </si>
  <si>
    <t>Becker College</t>
  </si>
  <si>
    <t>61 Sever Street, P.O. Box 15071</t>
  </si>
  <si>
    <t>Souza Baronowski Correctional</t>
  </si>
  <si>
    <t>Harvard Road, P.O. Box 8000</t>
  </si>
  <si>
    <t>Massachusetts College of Art</t>
  </si>
  <si>
    <t>621 Huntington Ave</t>
  </si>
  <si>
    <t>11am - noon</t>
  </si>
  <si>
    <t xml:space="preserve">Library Staff will unlock door; Driver has key </t>
  </si>
  <si>
    <t>9:00AM - 6:30PM</t>
  </si>
  <si>
    <t>9:00AM - 2:00PM</t>
  </si>
  <si>
    <t>B - Roxbury Community College</t>
  </si>
  <si>
    <t>Roxbury Community College</t>
  </si>
  <si>
    <t>1234 Columbus Avenue</t>
  </si>
  <si>
    <t>02120</t>
  </si>
  <si>
    <t>SUMMER LIBRARY HOURS - FRIDAY</t>
  </si>
  <si>
    <t>SUMMER LIBRARY HOURS - SATURDAY</t>
  </si>
  <si>
    <t>FLO</t>
  </si>
  <si>
    <t>B - Lesley University</t>
  </si>
  <si>
    <t>Lesley University - Sherrill Library</t>
  </si>
  <si>
    <t>4 Phillips Place</t>
  </si>
  <si>
    <t>Cambridge</t>
  </si>
  <si>
    <t>02138</t>
  </si>
  <si>
    <t>8:20AM - 8:45AM</t>
  </si>
  <si>
    <t>4      M,Tu, Th, F</t>
  </si>
  <si>
    <t>Phone 617.349.8850 or tap on window</t>
  </si>
  <si>
    <t>8:00AM - 10:00PM</t>
  </si>
  <si>
    <t>New England Conservatory</t>
  </si>
  <si>
    <t>33 Gainborough Street</t>
  </si>
  <si>
    <t>9:00 AM - 5:00 PM</t>
  </si>
  <si>
    <t xml:space="preserve">TOTALS  </t>
  </si>
  <si>
    <t>Worcester Public Library's Bins are: 13X21X15 DEEP</t>
  </si>
  <si>
    <t>Greendale uses canvas bags: 16X8X13DEEP</t>
  </si>
  <si>
    <t>All other bins are: 16X12X10DEEP</t>
  </si>
  <si>
    <t>Monday</t>
  </si>
  <si>
    <t>Tuesday</t>
  </si>
  <si>
    <t>Wednesday</t>
  </si>
  <si>
    <t>Thursday</t>
  </si>
  <si>
    <t>Friday</t>
  </si>
  <si>
    <t>Saturday</t>
  </si>
  <si>
    <t>ROUTE #</t>
  </si>
  <si>
    <t>LIBRARY</t>
  </si>
  <si>
    <t># of Stops/Week</t>
  </si>
  <si>
    <t xml:space="preserve">Bins Delivered </t>
  </si>
  <si>
    <t>Bins Shipped</t>
  </si>
  <si>
    <t>Items Delivered</t>
  </si>
  <si>
    <t>19 The Common, P.O. Box 133</t>
  </si>
  <si>
    <t>Royalston</t>
  </si>
  <si>
    <t>Rutland Free Public Library</t>
  </si>
  <si>
    <t>280 Main Street</t>
  </si>
  <si>
    <t>Rutland</t>
  </si>
  <si>
    <t>Hazen Memorial Library</t>
  </si>
  <si>
    <t>3 Keady Way</t>
  </si>
  <si>
    <t>Shirley</t>
  </si>
  <si>
    <t>Shrewsbury Public Library</t>
  </si>
  <si>
    <t>609 Main Street</t>
  </si>
  <si>
    <t>Shrewsbury</t>
  </si>
  <si>
    <t>01545-5699</t>
  </si>
  <si>
    <t>Southborough Public Library</t>
  </si>
  <si>
    <t>25 Main Street</t>
  </si>
  <si>
    <t xml:space="preserve">WED Bins Delivered to the Library - COUNT </t>
  </si>
  <si>
    <t>Open all Saturdays</t>
  </si>
  <si>
    <t>SEEKONK</t>
  </si>
  <si>
    <t>Seekonk Public Library</t>
  </si>
  <si>
    <t>410 Newman Ave.</t>
  </si>
  <si>
    <t>Seekonk</t>
  </si>
  <si>
    <t>508-336-8230</t>
  </si>
  <si>
    <t>ATTLEBORO</t>
  </si>
  <si>
    <t>Attleboro Public Library</t>
  </si>
  <si>
    <t>74 N. Main Street</t>
  </si>
  <si>
    <t>Attleboro</t>
  </si>
  <si>
    <t>508-222-0157</t>
  </si>
  <si>
    <t>8:30am-4:30 pm</t>
  </si>
  <si>
    <t>11:30am-8:30pm</t>
  </si>
  <si>
    <t>Empty  Bins</t>
  </si>
  <si>
    <t>RT 1</t>
  </si>
  <si>
    <t>OCLN</t>
  </si>
  <si>
    <t>Boynton Public Library</t>
  </si>
  <si>
    <t>27 Boynton Road, P.O. Box 296</t>
  </si>
  <si>
    <t>Templeton</t>
  </si>
  <si>
    <t>10AM-4PM</t>
  </si>
  <si>
    <t>No Saturday delivery</t>
  </si>
  <si>
    <t xml:space="preserve">DUXBURY      </t>
  </si>
  <si>
    <t>Duxbury Free Library</t>
  </si>
  <si>
    <t>77 Alden Street</t>
  </si>
  <si>
    <t>Duxbury</t>
  </si>
  <si>
    <t>781-934-2721</t>
  </si>
  <si>
    <t>OTHER</t>
  </si>
  <si>
    <t>PLYMOUTH LAW LIBRARY</t>
  </si>
  <si>
    <t>Plymouth Law Library</t>
  </si>
  <si>
    <t>15 North Main Street</t>
  </si>
  <si>
    <t>Uxbridge</t>
  </si>
  <si>
    <t>Brimfield Public Library</t>
  </si>
  <si>
    <t>PO Box 377, 25 Main Street</t>
  </si>
  <si>
    <t>Brimfield</t>
  </si>
  <si>
    <t>Merrick Public Library</t>
  </si>
  <si>
    <t>2 Lincoln Street, P.O. Box 528</t>
  </si>
  <si>
    <t>Brookfield</t>
  </si>
  <si>
    <t>Charlton Public Library</t>
  </si>
  <si>
    <t>61 North Main Street</t>
  </si>
  <si>
    <t>Charlton</t>
  </si>
  <si>
    <t>9:00 AM - !0:00PM</t>
  </si>
  <si>
    <t>B - State Libray of Massachusetts</t>
  </si>
  <si>
    <t>State Library of Massachusetts</t>
  </si>
  <si>
    <t>442 State House</t>
  </si>
  <si>
    <t>1 --Wed.</t>
  </si>
  <si>
    <t>B - Wenworth Institute of Technology</t>
  </si>
  <si>
    <t>Wentworth Institute of Technology</t>
  </si>
  <si>
    <t>550 Huntington Ave</t>
  </si>
  <si>
    <t>02115-8998</t>
  </si>
  <si>
    <t>10:00AM - 11:00AM</t>
  </si>
  <si>
    <t>M, T, Th, Fr</t>
  </si>
  <si>
    <t>7:00AM - 11:00PM</t>
  </si>
  <si>
    <t>East Brookfield Public Library</t>
  </si>
  <si>
    <t>101 Mechanic Street, P.O. Box 90</t>
  </si>
  <si>
    <t>East Brookfield</t>
  </si>
  <si>
    <t>Fitchburg Public Library</t>
  </si>
  <si>
    <t>610 Main Street</t>
  </si>
  <si>
    <t>Fitchburg</t>
  </si>
  <si>
    <t>01420-3146</t>
  </si>
  <si>
    <t>Levi Heywood Memorial Library</t>
  </si>
  <si>
    <t>55 West Lynde Street</t>
  </si>
  <si>
    <t>Gardner</t>
  </si>
  <si>
    <t>Grafton Public Library</t>
  </si>
  <si>
    <t>35 Grafton Common, P.O. Box 387</t>
  </si>
  <si>
    <t>Grafton</t>
  </si>
  <si>
    <t>Groton Public Library</t>
  </si>
  <si>
    <t>99 Main Street</t>
  </si>
  <si>
    <t>Groton</t>
  </si>
  <si>
    <t>Harvard Public Library</t>
  </si>
  <si>
    <t>Fitchburg State College</t>
  </si>
  <si>
    <t>160 Pearl Street</t>
  </si>
  <si>
    <t>Mt. Wachusett College</t>
  </si>
  <si>
    <t>444 Green Street</t>
  </si>
  <si>
    <t>Nichols College</t>
  </si>
  <si>
    <t>5000 Center Road</t>
  </si>
  <si>
    <t>North Central Correctional</t>
  </si>
  <si>
    <t>500 Colony Road, P.O. Box 466</t>
  </si>
  <si>
    <t>Tufts University</t>
  </si>
  <si>
    <t>200 Westboro Road</t>
  </si>
  <si>
    <t>C-5</t>
  </si>
  <si>
    <t>Holy Cross College</t>
  </si>
  <si>
    <t>Norwell Public Library</t>
  </si>
  <si>
    <t>Chris 508-910-6951/ Circ508-999-8675</t>
  </si>
  <si>
    <t>7AM-11PM</t>
  </si>
  <si>
    <t>7am-5PM</t>
  </si>
  <si>
    <t>8AM-11PM</t>
  </si>
  <si>
    <t>8:30am-7:30pm</t>
  </si>
  <si>
    <t>SOUTHERN NEW ENGLAND  SCHOOL OF LAW</t>
  </si>
  <si>
    <t>Southern New England School of Law Library</t>
  </si>
  <si>
    <t>333 Faunace Corner Rd.  North Dartmouth</t>
  </si>
  <si>
    <t>508-998-9888</t>
  </si>
  <si>
    <t>8am-11pm</t>
  </si>
  <si>
    <t>8am-7:30pm</t>
  </si>
  <si>
    <t>8am-6pm</t>
  </si>
  <si>
    <t xml:space="preserve">80 Independence Ave. </t>
  </si>
  <si>
    <t>Braintree</t>
  </si>
  <si>
    <t>781-843-3636x34</t>
  </si>
  <si>
    <t>Quinsigmond Community College</t>
  </si>
  <si>
    <t>670 West Boylston Street</t>
  </si>
  <si>
    <t>UMass Medical School</t>
  </si>
  <si>
    <t>Last day of school  June 11, reopens September 13, 2010</t>
  </si>
  <si>
    <t>NEASE</t>
  </si>
  <si>
    <t>Eastern Nazarene College Library</t>
  </si>
  <si>
    <t>23 E. Elm Avenue</t>
  </si>
  <si>
    <t>Quincy</t>
  </si>
  <si>
    <t>617-745-3850</t>
  </si>
  <si>
    <t>7:30AM-5:30pm</t>
  </si>
  <si>
    <t>7:30AM-Midnight</t>
  </si>
  <si>
    <t>C-1 ROUTE RUNS FROM 9:00A.M. - 4:00P.M.</t>
  </si>
  <si>
    <t>Millbury Public Library</t>
  </si>
  <si>
    <t>128 Elm Street</t>
  </si>
  <si>
    <t>Millbury</t>
  </si>
  <si>
    <t>Millville Free Public Library</t>
  </si>
  <si>
    <t>169 Main Street, P.O. Box 726</t>
  </si>
  <si>
    <t>Millville</t>
  </si>
  <si>
    <t>Haston Free Public Library</t>
  </si>
  <si>
    <t>161 North Main Street</t>
  </si>
  <si>
    <t>North Brookfield</t>
  </si>
  <si>
    <t>Leroy Pollard Memorial Library</t>
  </si>
  <si>
    <t>45 Memorial Drive</t>
  </si>
  <si>
    <t>New Braintree</t>
  </si>
  <si>
    <t>01531-0067</t>
  </si>
  <si>
    <t>8:00AM - 4:30PM</t>
  </si>
  <si>
    <t>8:30AM - 3:00PM</t>
  </si>
  <si>
    <t>B - Wheelock College</t>
  </si>
  <si>
    <t>Wheelock College Library</t>
  </si>
  <si>
    <t>132 The Riverway</t>
  </si>
  <si>
    <t>11:00AM - 1:00PM</t>
  </si>
  <si>
    <t>M, T, Th, F</t>
  </si>
  <si>
    <t>tbd</t>
  </si>
  <si>
    <t>B - New England Conservatory</t>
  </si>
  <si>
    <t>Richards Memorial Library</t>
  </si>
  <si>
    <t>44 Richards Avenue</t>
  </si>
  <si>
    <t>Paxton</t>
  </si>
  <si>
    <t>Lawrence Library</t>
  </si>
  <si>
    <t>15 Main Street</t>
  </si>
  <si>
    <t>Pepperell</t>
  </si>
  <si>
    <t>Petersham Memorial Library</t>
  </si>
  <si>
    <t>23 Common Street</t>
  </si>
  <si>
    <t>Petersham</t>
  </si>
  <si>
    <t>Phillipston Free Public Library</t>
  </si>
  <si>
    <t>25 Templeton Road</t>
  </si>
  <si>
    <t>Phillipston</t>
  </si>
  <si>
    <t>Princeton Public Library</t>
  </si>
  <si>
    <t>2 Town Hall Drive</t>
  </si>
  <si>
    <t>Princeton</t>
  </si>
  <si>
    <t>Phinehas S. Newton Library</t>
  </si>
  <si>
    <t>Bins Shipped from the library to the sort site - COUNT</t>
  </si>
  <si>
    <t>Items Delivered to the Library - ESTIMATE</t>
  </si>
  <si>
    <t>Items Shipped from the library to the sort site - COUNT</t>
  </si>
  <si>
    <t xml:space="preserve">TUES Bins Delivered to the Library - COUNT </t>
  </si>
  <si>
    <t>Mattapoisett  Free Public Library</t>
  </si>
  <si>
    <t>7 Barstow Street</t>
  </si>
  <si>
    <t>Mattapoisett</t>
  </si>
  <si>
    <t>02739-0475</t>
  </si>
  <si>
    <t>508-758-1393</t>
  </si>
  <si>
    <t>5 (T-S)</t>
  </si>
  <si>
    <t>ROCHESTER</t>
  </si>
  <si>
    <t>Joseph H. Plumb Memorial Library</t>
  </si>
  <si>
    <t>17 Constitution Way</t>
  </si>
  <si>
    <t>Rochester</t>
  </si>
  <si>
    <t>508-763-8600</t>
  </si>
  <si>
    <t>10AM-6PM</t>
  </si>
  <si>
    <t>1pM-8PM</t>
  </si>
  <si>
    <t>10AM-2PM</t>
  </si>
  <si>
    <t>MARION</t>
  </si>
  <si>
    <t xml:space="preserve">Elizabeth Taber Memorial Library </t>
  </si>
  <si>
    <t>Closed Saturdays June 5 through September 4, 2010</t>
  </si>
  <si>
    <t>RT 3</t>
  </si>
  <si>
    <t>SEEKONK HIGH SCHOOL</t>
  </si>
  <si>
    <t>Seekonk High School Library</t>
  </si>
  <si>
    <t>261 Arcade Ave</t>
  </si>
  <si>
    <t>Wareham</t>
  </si>
  <si>
    <t>MARSHFIELD</t>
  </si>
  <si>
    <t>Ventress Memorial Library</t>
  </si>
  <si>
    <t>15 Library Plaza</t>
  </si>
  <si>
    <t>Marshfield</t>
  </si>
  <si>
    <t>781-834-5535/781-834-5502</t>
  </si>
  <si>
    <t>508-336-7272</t>
  </si>
  <si>
    <t>7:30AM-2:30PM</t>
  </si>
  <si>
    <t>SEEKONK MIDDLE SCHOOL</t>
  </si>
  <si>
    <t>Dr. Kevin M. Hurley Middle School</t>
  </si>
  <si>
    <t>650 Newman Ave</t>
  </si>
  <si>
    <t>508-761-7570</t>
  </si>
  <si>
    <t>2 T/TH)</t>
  </si>
  <si>
    <t>8AM-2:30PM</t>
  </si>
  <si>
    <t>52 Obery Street</t>
  </si>
  <si>
    <t>Plymouth</t>
  </si>
  <si>
    <t>508-747-4796</t>
  </si>
  <si>
    <t>Warren Public Library</t>
  </si>
  <si>
    <t>934 Main Street, P.O. Box 937</t>
  </si>
  <si>
    <t>Warren</t>
  </si>
  <si>
    <t>West Warren Library Association</t>
  </si>
  <si>
    <t>2370 Main St. Box 369</t>
  </si>
  <si>
    <t>West Warren</t>
  </si>
  <si>
    <t>01092-0369</t>
  </si>
  <si>
    <t>Beaman Memorial Public Library</t>
  </si>
  <si>
    <t>8 Newton Street</t>
  </si>
  <si>
    <t>West Boylston</t>
  </si>
  <si>
    <t>Merriam-Gilbert Public Library</t>
  </si>
  <si>
    <t>C-3</t>
  </si>
  <si>
    <t>Bigelow Free Public Library</t>
  </si>
  <si>
    <t>54 Walnut Street</t>
  </si>
  <si>
    <t>Clinton</t>
  </si>
  <si>
    <t>C-2</t>
  </si>
  <si>
    <t>Simon Fairfield Public Library</t>
  </si>
  <si>
    <t>Main Street, P.O. Box 607</t>
  </si>
  <si>
    <t>Douglas</t>
  </si>
  <si>
    <t>Pearle L. Crawford Memorial Library</t>
  </si>
  <si>
    <t>1 Village Street</t>
  </si>
  <si>
    <t>Dudley</t>
  </si>
  <si>
    <t>50 Pleasant Street</t>
  </si>
  <si>
    <t>Winchendon</t>
  </si>
  <si>
    <t>C-3, C-4</t>
  </si>
  <si>
    <t>Worcester Public Library</t>
  </si>
  <si>
    <t>3 Salem Square</t>
  </si>
  <si>
    <t>Worcester</t>
  </si>
  <si>
    <t>Greendale Branch</t>
  </si>
  <si>
    <t>470 West Boylston Street</t>
  </si>
  <si>
    <t>Worcester Law Library</t>
  </si>
  <si>
    <t xml:space="preserve">2 Main Street </t>
  </si>
  <si>
    <t>79 Bartlett Street</t>
  </si>
  <si>
    <t>St. Michael's Parish School</t>
  </si>
  <si>
    <t>18 Hight Street</t>
  </si>
  <si>
    <t>338 Main Street, P.O. Box 1209</t>
  </si>
  <si>
    <t>South Lancaster</t>
  </si>
  <si>
    <t>C/W MARS</t>
  </si>
  <si>
    <t>67 Millbrook Street, Suite 201</t>
  </si>
  <si>
    <t>Norwell High School Library</t>
  </si>
  <si>
    <t>18 South Street</t>
  </si>
  <si>
    <t>Norwell</t>
  </si>
  <si>
    <t>781-659-8810</t>
  </si>
  <si>
    <t>2PM</t>
  </si>
  <si>
    <t>3 MWF</t>
  </si>
  <si>
    <t>7am-3pm</t>
  </si>
  <si>
    <t>CLOSED FOR SUMMER</t>
  </si>
  <si>
    <t>Last day of school June 21</t>
  </si>
  <si>
    <t>NORWELL</t>
  </si>
  <si>
    <t>Freeman-Centennial Elementary School</t>
  </si>
  <si>
    <t>70 Broadman St.</t>
  </si>
  <si>
    <t>508-528-1266X1750</t>
  </si>
  <si>
    <t>1:05PM</t>
  </si>
  <si>
    <t>3 (MTHF)</t>
  </si>
  <si>
    <t>9AM-NOON</t>
  </si>
  <si>
    <t>9AM-3PM</t>
  </si>
  <si>
    <t xml:space="preserve">RODERICK ELEMENTARY  SCHOOL </t>
  </si>
  <si>
    <t>Roderick Elementary School Library</t>
  </si>
  <si>
    <t>120 Taunton St.</t>
  </si>
  <si>
    <t>508-384-5435</t>
  </si>
  <si>
    <t>8:20AM-2:30PM</t>
  </si>
  <si>
    <t>BEATRICE  H. WOOD ELEMENTARY  SCHOOL</t>
  </si>
  <si>
    <t>BISHOP STANG HIGH SCHOOL</t>
  </si>
  <si>
    <t>Roseanne Barker Library &amp; Media Ctr.</t>
  </si>
  <si>
    <t>500 Slocum Road, Dart</t>
  </si>
  <si>
    <t>Dartmouth</t>
  </si>
  <si>
    <t>508-996-5602x112</t>
  </si>
  <si>
    <t>2 (WF)</t>
  </si>
  <si>
    <t>8:30AM-2:50PM</t>
  </si>
  <si>
    <t>3 (MWF)</t>
  </si>
  <si>
    <t>7:30AM-3:30PM</t>
  </si>
  <si>
    <t>Closed for summer</t>
  </si>
  <si>
    <t>7AM-3PM</t>
  </si>
  <si>
    <t>DARTMOUTH HIGH SCHOOL</t>
  </si>
  <si>
    <t>Dartmouth High School Library/Media Ctr.</t>
  </si>
  <si>
    <t>555 Bakerville Rd</t>
  </si>
  <si>
    <t>508-961-2741</t>
  </si>
  <si>
    <t>7AM-3:15PM</t>
  </si>
  <si>
    <t>DARTMOUTH</t>
  </si>
  <si>
    <t xml:space="preserve">QUINCY </t>
  </si>
  <si>
    <t>Thomas Crane Public Library</t>
  </si>
  <si>
    <t>40 Washington St</t>
  </si>
  <si>
    <t>0269-9164</t>
  </si>
  <si>
    <t>C-2 ROUTE RUNS FROM 8:30A.M. - 3:00P.M.</t>
  </si>
  <si>
    <t>C-3 ROUTE RUNS FROM 8:00A.M. - 2:30P.M.</t>
  </si>
  <si>
    <t>C-4 ROUTE RUNS FROM 6:00A.M. - 7:15A.M.</t>
  </si>
  <si>
    <t>C-5 ROUTE RUNS FROM 9:00A.M. - 12:00P.M.</t>
  </si>
  <si>
    <t>March 2009 Survey</t>
  </si>
  <si>
    <t>SUNDAY HOURS not needed</t>
  </si>
  <si>
    <t>Mon - March 22</t>
  </si>
  <si>
    <t>Tue  March 23</t>
  </si>
  <si>
    <t>Wed March 24</t>
  </si>
  <si>
    <t>Northborough Free Library</t>
  </si>
  <si>
    <t>34 Main Street</t>
  </si>
  <si>
    <t>Northborough</t>
  </si>
  <si>
    <t>Whitinsville Social Library</t>
  </si>
  <si>
    <t>17 Church Street</t>
  </si>
  <si>
    <t>Whitinsville</t>
  </si>
  <si>
    <t>Fobes Memorial Library</t>
  </si>
  <si>
    <t>4 Maple Street, P.O. Box 338</t>
  </si>
  <si>
    <t>Oakham</t>
  </si>
  <si>
    <t>01068-0338</t>
  </si>
  <si>
    <t>Oxford Free Public Library</t>
  </si>
  <si>
    <t>339 Main Street</t>
  </si>
  <si>
    <t>Oxford</t>
  </si>
  <si>
    <t>LIBRARY HOURS - SATURDAY</t>
  </si>
  <si>
    <t>SUMMER LIBRARY HOURS - MONDAY</t>
  </si>
  <si>
    <t>SUMMER LIBRARY HOURS - TUESDAY</t>
  </si>
  <si>
    <t>SUMMER LIBRARY HOURS - WEDNESDAY</t>
  </si>
  <si>
    <t>SUMMER LIBRARY HOURS - THURSDAY</t>
  </si>
  <si>
    <t>SUMMER LIBRARY HOURS - FRIDAY</t>
  </si>
  <si>
    <t>SUMMER LIBRARY HOURS - SATURDAY</t>
  </si>
  <si>
    <t>INDICATE MEANS OF ACCESS POSSIBLE DURING NON-OPEN HOURS - IF NONE--LEAVE BLANK</t>
  </si>
  <si>
    <t>Additional information</t>
  </si>
  <si>
    <t xml:space="preserve">MON Bins Delivered to the Library - COUNT </t>
  </si>
  <si>
    <t>Friday Lockbox delivery</t>
  </si>
  <si>
    <t>Richard Memorial Library</t>
  </si>
  <si>
    <t>118 North Washington Street</t>
  </si>
  <si>
    <t>North Attleboro</t>
  </si>
  <si>
    <t>508-699-0122</t>
  </si>
  <si>
    <t>9:30am-8:30pm</t>
  </si>
  <si>
    <t>.</t>
  </si>
  <si>
    <t>20 Belmont Street</t>
  </si>
  <si>
    <t>Rockland</t>
  </si>
  <si>
    <t>781-878-1236</t>
  </si>
  <si>
    <t>3PM</t>
  </si>
  <si>
    <t>RT 5</t>
  </si>
  <si>
    <t>EAST BRIDGEWATER MIDDLE</t>
  </si>
  <si>
    <t>Gordon W. Mitchell Middle School Media Ctr.</t>
  </si>
  <si>
    <t>435 Central Street</t>
  </si>
  <si>
    <t>East Bridgewater</t>
  </si>
  <si>
    <t>508-378-8209x188</t>
  </si>
  <si>
    <t>1 W</t>
  </si>
  <si>
    <t>8:15am-3pm</t>
  </si>
  <si>
    <t>EAST BRIDGEWATER HIGH</t>
  </si>
  <si>
    <t>Stanley B. Goldman Library</t>
  </si>
  <si>
    <t>11 Plymouth Street</t>
  </si>
  <si>
    <t>8 Spring Street</t>
  </si>
  <si>
    <t>Marion</t>
  </si>
  <si>
    <t>508-748-1252</t>
  </si>
  <si>
    <t>1`0am-5:30pm</t>
  </si>
  <si>
    <t>WAREHAM</t>
  </si>
  <si>
    <t>Wareham Free Library</t>
  </si>
  <si>
    <t>59 Marion Road</t>
  </si>
  <si>
    <t>107 Central St.</t>
  </si>
  <si>
    <t>508-378-8204x502</t>
  </si>
  <si>
    <t>2 MW</t>
  </si>
  <si>
    <t>7:30am-2:30pm</t>
  </si>
  <si>
    <t>508-295-2343</t>
  </si>
  <si>
    <t>9:30am-8pm</t>
  </si>
  <si>
    <t>9:30am-2pm</t>
  </si>
  <si>
    <t>CARVER</t>
  </si>
  <si>
    <t>Carver Public Library</t>
  </si>
  <si>
    <t>2 Meadowbrook Way</t>
  </si>
  <si>
    <t>Carver</t>
  </si>
  <si>
    <t>Somerset Public Library</t>
  </si>
  <si>
    <t>SOMERSET</t>
  </si>
  <si>
    <t>1464 County Street</t>
  </si>
  <si>
    <t>Somerset</t>
  </si>
  <si>
    <t>508-646-2829</t>
  </si>
  <si>
    <t>9AM-8PM</t>
  </si>
  <si>
    <t>SWANSEA</t>
  </si>
  <si>
    <t>Swansea Public Library</t>
  </si>
  <si>
    <t>1 (w)</t>
  </si>
  <si>
    <t>PLYMOUTH</t>
  </si>
  <si>
    <t>Plymouth Public Library</t>
  </si>
  <si>
    <t>132 South Street</t>
  </si>
  <si>
    <t>508-830-4250</t>
  </si>
  <si>
    <t>KINGSTON</t>
  </si>
  <si>
    <t>Kingston Public Library</t>
  </si>
  <si>
    <t>6 Green Street</t>
  </si>
  <si>
    <t>Kingston</t>
  </si>
  <si>
    <t>781-585-0518</t>
  </si>
  <si>
    <t>10AM-8PM</t>
  </si>
  <si>
    <t>10AM-5PM</t>
  </si>
  <si>
    <t>CLOSED TO PUBLIC/STAFF WORKING</t>
  </si>
  <si>
    <t xml:space="preserve"> 3 West Main St., P.O. Box 364</t>
  </si>
  <si>
    <t>West Brookfield</t>
  </si>
  <si>
    <t>Chester Corbin Public Library</t>
  </si>
  <si>
    <t>2 Lake Street</t>
  </si>
  <si>
    <t>Webster</t>
  </si>
  <si>
    <t>Westborough Public Library</t>
  </si>
  <si>
    <t>55 West Main Street</t>
  </si>
  <si>
    <t>Westborough</t>
  </si>
  <si>
    <t>Forbush Memorial Library</t>
  </si>
  <si>
    <t>118 Main Street, P.O. Box 468</t>
  </si>
  <si>
    <t>Westminster</t>
  </si>
  <si>
    <t>Beals Memorial Library</t>
  </si>
  <si>
    <t>781-293-2151</t>
  </si>
  <si>
    <t>9AM-5PM</t>
  </si>
  <si>
    <t>Closed Saturdays July &amp; August, reopens September 11, 2010</t>
  </si>
  <si>
    <t>PEMBROKE</t>
  </si>
  <si>
    <t>Pembroke Public Library</t>
  </si>
  <si>
    <t>142 Center</t>
  </si>
  <si>
    <t>Pembroke</t>
  </si>
  <si>
    <t>781-293-6771</t>
  </si>
  <si>
    <t>1pm</t>
  </si>
  <si>
    <t>HANOVER</t>
  </si>
  <si>
    <t>John Curtis Free Library</t>
  </si>
  <si>
    <t>534 Hanover St</t>
  </si>
  <si>
    <t>Hanover</t>
  </si>
  <si>
    <t>781-826-2972</t>
  </si>
  <si>
    <t>Closed Saturdays July &amp; August, reopens September 18, 2010</t>
  </si>
  <si>
    <t>MassCat</t>
  </si>
  <si>
    <t>NORWELL HIGH SCHOOL</t>
  </si>
  <si>
    <t>Universtiry of Massachusetts-Dartmouth Library</t>
  </si>
  <si>
    <t>285 Old Westport Rd. North Dartmouth</t>
  </si>
  <si>
    <t>North Dartmouth</t>
  </si>
  <si>
    <t>02747-2300</t>
  </si>
  <si>
    <t>CENTENNIAL SCHOOL</t>
  </si>
  <si>
    <t>Taunton Pubic Library</t>
  </si>
  <si>
    <t>12 Pleasant Street</t>
  </si>
  <si>
    <t>508-821-1410</t>
  </si>
  <si>
    <t>No Saturday delivery/closed July &amp; August, reopens September 11, 2010</t>
  </si>
  <si>
    <t>BRISTOL LAW   LIBRARY</t>
  </si>
  <si>
    <t>Bristol Court House</t>
  </si>
  <si>
    <t>9 Court Street</t>
  </si>
  <si>
    <t>508-824-7632</t>
  </si>
  <si>
    <t>BERKLEY</t>
  </si>
  <si>
    <t>Berkley Public Library</t>
  </si>
  <si>
    <t>3 North Main Street</t>
  </si>
  <si>
    <t>Berkley</t>
  </si>
  <si>
    <t>508-822-3329</t>
  </si>
  <si>
    <t>5 (M-F)</t>
  </si>
  <si>
    <t>Beatrice H. Woods Elementary School Library</t>
  </si>
  <si>
    <t>72 Messenger St. Plainville (RT 6)</t>
  </si>
  <si>
    <t>508-699-1312</t>
  </si>
  <si>
    <t>12:50pm</t>
  </si>
  <si>
    <t>2 (T/TH)</t>
  </si>
  <si>
    <t xml:space="preserve"> DIGHTON </t>
  </si>
  <si>
    <t>Dighton Public Library</t>
  </si>
  <si>
    <t xml:space="preserve"> 395 Main Street </t>
  </si>
  <si>
    <t>Last day of school June 18, reopening August 30, 2010</t>
  </si>
  <si>
    <t xml:space="preserve">JACKSON SCHOOL </t>
  </si>
  <si>
    <t>Anna Ware Jackson School Library</t>
  </si>
  <si>
    <t>Dartmouth Public Libraries</t>
  </si>
  <si>
    <t>732 Dartmouth St</t>
  </si>
  <si>
    <t>508-999-0726</t>
  </si>
  <si>
    <t>ST. LUKE'S HOSPITAL</t>
  </si>
  <si>
    <t>St. Luke's Hospital Health Science Library</t>
  </si>
  <si>
    <t>101 Page St. New Bedford</t>
  </si>
  <si>
    <t>617-376-1301</t>
  </si>
  <si>
    <t xml:space="preserve">BRAINTREE </t>
  </si>
  <si>
    <t>Thayer Public Library</t>
  </si>
  <si>
    <t>798 Washington St.</t>
  </si>
  <si>
    <t>781-848-0405</t>
  </si>
  <si>
    <t>Old Colony Library Network</t>
  </si>
  <si>
    <t>220 Forbes Road</t>
  </si>
  <si>
    <t>781-794-2513</t>
  </si>
  <si>
    <t>8AM-4PM</t>
  </si>
  <si>
    <t>HINGHAM</t>
  </si>
  <si>
    <t>Thur March 25</t>
  </si>
  <si>
    <t>Fri March 26</t>
  </si>
  <si>
    <t>Sat March 27</t>
  </si>
  <si>
    <t>TOTALS</t>
  </si>
  <si>
    <t>LIBRARY DELIVERY CODE</t>
  </si>
  <si>
    <t>LIBRARY/   ORGANIZATION</t>
  </si>
  <si>
    <t>LIBRARY TELEPHONE</t>
  </si>
  <si>
    <t>DELIVERY WINDOW or TIME</t>
  </si>
  <si>
    <t># of Stops/Week - INDICATE DAYS if LESS than FIVE</t>
  </si>
  <si>
    <t>LIBRARY HOURS - MONDAY</t>
  </si>
  <si>
    <t>LIBRARY HOURS - TUESDAY</t>
  </si>
  <si>
    <t>LIBRARY HOURS - WEDNESDAY</t>
  </si>
  <si>
    <t>LIBRARY HOURS - THURSDAY</t>
  </si>
  <si>
    <t>LIBRARY HOURS - FRIDAY</t>
  </si>
  <si>
    <t>NORFOLK</t>
  </si>
  <si>
    <t>Norfolk Public Library</t>
  </si>
  <si>
    <t>139 Main Street</t>
  </si>
  <si>
    <t>Norfolk</t>
  </si>
  <si>
    <t>508-528-3380</t>
  </si>
  <si>
    <t>Driver has combination to foyer</t>
  </si>
  <si>
    <t xml:space="preserve">WRENTHAM </t>
  </si>
  <si>
    <t>Fiske Public Library</t>
  </si>
  <si>
    <t>110 Randall Road</t>
  </si>
  <si>
    <t>Wrentham</t>
  </si>
  <si>
    <t>508-384-5440X390</t>
  </si>
  <si>
    <t>closed Monday, lockbox delivery</t>
  </si>
  <si>
    <t>PLAINVILLE</t>
  </si>
  <si>
    <t>Plainville Public Library</t>
  </si>
  <si>
    <t>198 South Street</t>
  </si>
  <si>
    <t>Plainville</t>
  </si>
  <si>
    <t>5058-695-1784</t>
  </si>
  <si>
    <t>Normandin Middle School Library</t>
  </si>
  <si>
    <t>81 Felton St, New Bedford</t>
  </si>
  <si>
    <t>508-985-4300x333</t>
  </si>
  <si>
    <t>7:50am-3pm</t>
  </si>
  <si>
    <t xml:space="preserve">MATTAPOISETT </t>
  </si>
  <si>
    <t>Rockland Memorial Library</t>
  </si>
  <si>
    <t>Monday driver delivers by keyed entrance</t>
  </si>
  <si>
    <t>WEST YARMOUTH**</t>
  </si>
  <si>
    <t>West Yarmouth (Branch*self pay)</t>
  </si>
  <si>
    <t>RT 28</t>
  </si>
  <si>
    <t>West Yarmouth</t>
  </si>
  <si>
    <t>508-775-5206x1320</t>
  </si>
  <si>
    <t>9:45AM</t>
  </si>
  <si>
    <t>11AM-4PM</t>
  </si>
  <si>
    <t>3PM-8PM</t>
  </si>
  <si>
    <t>SOUTH YARMOUTH</t>
  </si>
  <si>
    <t>South Yarmouth(Branch)</t>
  </si>
  <si>
    <t>312 Old Main Street</t>
  </si>
  <si>
    <t>508-760-4820X3</t>
  </si>
  <si>
    <t>DENNIS MEMORIAL</t>
  </si>
  <si>
    <t>Dennis Memorial Library</t>
  </si>
  <si>
    <t>508-378-5841</t>
  </si>
  <si>
    <t>2 T TH</t>
  </si>
  <si>
    <t>7:15AM-2:30PM</t>
  </si>
  <si>
    <t>LAST DAY OF SCHOOL June 24</t>
  </si>
  <si>
    <t xml:space="preserve">CENTRAL SCHOOL </t>
  </si>
  <si>
    <t>Central School Library</t>
  </si>
  <si>
    <t>Dennis-Yarmouth Reg'l High School Library</t>
  </si>
  <si>
    <t>210 Station Avenue</t>
  </si>
  <si>
    <t>South Yarmouth</t>
  </si>
  <si>
    <t>EAST BRIDGEWATER</t>
  </si>
  <si>
    <t>East Bridgewater Public Library</t>
  </si>
  <si>
    <t>02330-0328</t>
  </si>
  <si>
    <t>508-866-3415</t>
  </si>
  <si>
    <t>RT 4</t>
  </si>
  <si>
    <t>CURRY COLLEGE</t>
  </si>
  <si>
    <t>Levin Library</t>
  </si>
  <si>
    <t xml:space="preserve">1071 Blue Hill Ave.  </t>
  </si>
  <si>
    <t>617-333-2177</t>
  </si>
  <si>
    <t>9AM</t>
  </si>
  <si>
    <t>8am -6pm</t>
  </si>
  <si>
    <t>HOLBROOK</t>
  </si>
  <si>
    <t>Holbrook Public Library</t>
  </si>
  <si>
    <t>69 Main Street</t>
  </si>
  <si>
    <t>Swansea</t>
  </si>
  <si>
    <t>508-674-9609</t>
  </si>
  <si>
    <t>10AM-5PM 6:30PM-8PM</t>
  </si>
  <si>
    <t>BRISTOL COMMUNITY COLLEGE</t>
  </si>
  <si>
    <t>Friday closed to public, driver rings bell for access to building</t>
  </si>
  <si>
    <t>PLYMPTON</t>
  </si>
  <si>
    <t>Plympton  Public Library</t>
  </si>
  <si>
    <t>248 Main Street</t>
  </si>
  <si>
    <t>Plympton</t>
  </si>
  <si>
    <t>781-585-4551</t>
  </si>
  <si>
    <t>Driver has key to foyer for days library is closed/No Saturday delivsery</t>
  </si>
  <si>
    <t>HALIFAX</t>
  </si>
  <si>
    <t>Holmes Public Library</t>
  </si>
  <si>
    <t>470 Plymouth St</t>
  </si>
  <si>
    <t>Halifax</t>
  </si>
  <si>
    <t>781-293-2271</t>
  </si>
  <si>
    <t>Noon</t>
  </si>
  <si>
    <t>Noon-8pm</t>
  </si>
  <si>
    <t>Closed Saturdays beginning June 12 through September 4, 2010</t>
  </si>
  <si>
    <t>HANSON</t>
  </si>
  <si>
    <t>Hanson Public Library</t>
  </si>
  <si>
    <t>132 Manquan St</t>
  </si>
  <si>
    <t>Hanson</t>
  </si>
  <si>
    <t>1310 South Main Street</t>
  </si>
  <si>
    <t>508-324-2708</t>
  </si>
  <si>
    <t>4 MTTH F</t>
  </si>
  <si>
    <t>11am-7pm</t>
  </si>
  <si>
    <t xml:space="preserve">WESTPORT </t>
  </si>
  <si>
    <t>Westport Free Public Library</t>
  </si>
  <si>
    <t>408 Old County Rd</t>
  </si>
  <si>
    <t>Westport</t>
  </si>
  <si>
    <t>508-636-1100</t>
  </si>
  <si>
    <t>10AM-8:30PM</t>
  </si>
  <si>
    <t>10AM-5:30PM</t>
  </si>
  <si>
    <t>Noon-8:30pm</t>
  </si>
  <si>
    <t>WESTPORT HIGH</t>
  </si>
  <si>
    <t>Westport High School Media Ctr.</t>
  </si>
  <si>
    <t>19 Main Street,</t>
  </si>
  <si>
    <t>508-636-1050x5500</t>
  </si>
  <si>
    <t>7:20am-3:pm</t>
  </si>
  <si>
    <t>U. MASS. DARTMOUTH</t>
  </si>
  <si>
    <t>WALPOLE</t>
  </si>
  <si>
    <t>Walpole Public Library</t>
  </si>
  <si>
    <t>65 Common St</t>
  </si>
  <si>
    <t>Walpole</t>
  </si>
  <si>
    <t>508-660-7340</t>
  </si>
  <si>
    <t>7:30AM-2:45PM</t>
  </si>
  <si>
    <t xml:space="preserve">TAUNTON </t>
  </si>
  <si>
    <t>508-821-1107</t>
  </si>
  <si>
    <t>3090 Main Street</t>
  </si>
  <si>
    <t>508-362-6636</t>
  </si>
  <si>
    <t>2pm</t>
  </si>
  <si>
    <t>6A</t>
  </si>
  <si>
    <t>PROVINCETOWN</t>
  </si>
  <si>
    <t>Provincetown Public Library</t>
  </si>
  <si>
    <t>356 Commercial Street</t>
  </si>
  <si>
    <t>Provincetown</t>
  </si>
  <si>
    <t>508-487-7094</t>
  </si>
  <si>
    <t>TRURO</t>
  </si>
  <si>
    <t>Truro Public Library</t>
  </si>
  <si>
    <t xml:space="preserve"> 5 Library Lane</t>
  </si>
  <si>
    <t>North Truro</t>
  </si>
  <si>
    <t>508-487-1125</t>
  </si>
  <si>
    <t>9:30am-6pm</t>
  </si>
  <si>
    <t>9:30am-4pm</t>
  </si>
  <si>
    <t>9AM - NOON</t>
  </si>
  <si>
    <t xml:space="preserve">ASSONET </t>
  </si>
  <si>
    <t>Guilford H. Hathaway Library</t>
  </si>
  <si>
    <t>6 N. Main Street</t>
  </si>
  <si>
    <t>Assonet</t>
  </si>
  <si>
    <t>508-644-2385</t>
  </si>
  <si>
    <t>1(F)</t>
  </si>
  <si>
    <t>EASTHAM</t>
  </si>
  <si>
    <t>Eastham Public Library</t>
  </si>
  <si>
    <t>190 Samoset Road</t>
  </si>
  <si>
    <t>Eastham</t>
  </si>
  <si>
    <t>508-2402-5950</t>
  </si>
  <si>
    <t>ORLEANS</t>
  </si>
  <si>
    <t>Snow Library</t>
  </si>
  <si>
    <t>67 Main Street</t>
  </si>
  <si>
    <t>Dighton</t>
  </si>
  <si>
    <t>508-669-6421</t>
  </si>
  <si>
    <t>REHOBOTH</t>
  </si>
  <si>
    <t xml:space="preserve">68 Messenger St. </t>
  </si>
  <si>
    <t>508-699-1304</t>
  </si>
  <si>
    <t>Last day of school June 18, reopening August 30, 2011</t>
  </si>
  <si>
    <t>BISHOP FEEHAN HIGH SCHOOL</t>
  </si>
  <si>
    <t>Bishop Feehan High School Library</t>
  </si>
  <si>
    <t>70 Holcott Drive</t>
  </si>
  <si>
    <t>New Bedford</t>
  </si>
  <si>
    <t>508-961-5267</t>
  </si>
  <si>
    <t>ROOSEVELT MIDDLE SCHOOL</t>
  </si>
  <si>
    <t>Hingham Public Library</t>
  </si>
  <si>
    <t>66 Leavitt Street</t>
  </si>
  <si>
    <t>Hingham</t>
  </si>
  <si>
    <t>781-741-1405</t>
  </si>
  <si>
    <t>Friday close to public/delivery still made</t>
  </si>
  <si>
    <t>HULL</t>
  </si>
  <si>
    <t>Hull Public Library</t>
  </si>
  <si>
    <t>9 Main Street</t>
  </si>
  <si>
    <t>Hull</t>
  </si>
  <si>
    <t>781-925-2295</t>
  </si>
  <si>
    <t>1PM-8PM</t>
  </si>
  <si>
    <t xml:space="preserve">COHASSET  </t>
  </si>
  <si>
    <t>Paul Pratt Memorial Library</t>
  </si>
  <si>
    <t>35 Ripley Road</t>
  </si>
  <si>
    <t>Cohasset</t>
  </si>
  <si>
    <t>781-383-1348</t>
  </si>
  <si>
    <t>SCITUATE</t>
  </si>
  <si>
    <t>Scituate  Town Library</t>
  </si>
  <si>
    <t>85 Branch Street</t>
  </si>
  <si>
    <t>Scituate</t>
  </si>
  <si>
    <t>781-545-8727</t>
  </si>
  <si>
    <t>5pm</t>
  </si>
  <si>
    <t>MILTON</t>
  </si>
  <si>
    <t>Milton Public Library</t>
  </si>
  <si>
    <t>476 Canton Ave</t>
  </si>
  <si>
    <t>Milton</t>
  </si>
  <si>
    <t>617-698-5757</t>
  </si>
  <si>
    <t>9am-5:30pm</t>
  </si>
  <si>
    <t>RT 2</t>
  </si>
  <si>
    <t>SAILS</t>
  </si>
  <si>
    <t>508-991-6275</t>
  </si>
  <si>
    <t>1Pm-9pm</t>
  </si>
  <si>
    <t>9am-12:30pm</t>
  </si>
  <si>
    <t>FAIRHAVEN</t>
  </si>
  <si>
    <t>Millicent Library</t>
  </si>
  <si>
    <t>45 Centre Street</t>
  </si>
  <si>
    <t>Fairhaven</t>
  </si>
  <si>
    <t>508-992-5342</t>
  </si>
  <si>
    <t xml:space="preserve">ACUSHNET </t>
  </si>
  <si>
    <t>Russell Memorial Library</t>
  </si>
  <si>
    <t>88 Main Street</t>
  </si>
  <si>
    <t>Acushnet</t>
  </si>
  <si>
    <t>508-998-0270</t>
  </si>
  <si>
    <t>5  M-F</t>
  </si>
  <si>
    <t>closed/lockbox delivery</t>
  </si>
  <si>
    <t>Does not have Saturday delivery</t>
  </si>
  <si>
    <t>NORMANDIN MIDDLE SCHOOL</t>
  </si>
  <si>
    <t>12:30pm-5pm</t>
  </si>
  <si>
    <t>10am-3:30</t>
  </si>
  <si>
    <t>Closed Saturdays June 5 -September 4, 2010</t>
  </si>
  <si>
    <t>ROCKLAND</t>
  </si>
  <si>
    <t>Marstons Mills Public Library</t>
  </si>
  <si>
    <t>2160 Main Street</t>
  </si>
  <si>
    <t>Marstons Mills</t>
  </si>
  <si>
    <t>508-428-5175</t>
  </si>
  <si>
    <t>101AM-2PM</t>
  </si>
  <si>
    <t>OSTERVILLE</t>
  </si>
  <si>
    <t>Osterville Free Library</t>
  </si>
  <si>
    <t>43 Wianno Avenue</t>
  </si>
  <si>
    <t>Osterville</t>
  </si>
  <si>
    <t>508-428-5757</t>
  </si>
  <si>
    <t>Tuesday/Thursday. staff available AM</t>
  </si>
  <si>
    <t>CENTERVILLE</t>
  </si>
  <si>
    <t>Centerville Public Library</t>
  </si>
  <si>
    <t>585 Main  Street</t>
  </si>
  <si>
    <t>Old Bass River Road</t>
  </si>
  <si>
    <t>Dennis</t>
  </si>
  <si>
    <t>508-385-2255</t>
  </si>
  <si>
    <t>Tuesday lockbox delivery</t>
  </si>
  <si>
    <t>DENNIS-YARMOUTH HIGH SCHOOL</t>
  </si>
  <si>
    <t>Sandwich</t>
  </si>
  <si>
    <t>508-888-0625</t>
  </si>
  <si>
    <t>UPPER CAPE COD REGIONAL TECH</t>
  </si>
  <si>
    <t>Upper Cape Cod Reg'l Tech. School Library</t>
  </si>
  <si>
    <t>Bourne</t>
  </si>
  <si>
    <t>508-759-7711x227</t>
  </si>
  <si>
    <t>Last day for delivery June 16, reopens September 13, 2010</t>
  </si>
  <si>
    <t>508-398-7665</t>
  </si>
  <si>
    <t>10:20AM</t>
  </si>
  <si>
    <t>32 Union Street</t>
  </si>
  <si>
    <t>508-378-1616</t>
  </si>
  <si>
    <t>WEST BRIDGEWATER</t>
  </si>
  <si>
    <t>West Bridgewater Public Library</t>
  </si>
  <si>
    <t>80 Howard Street</t>
  </si>
  <si>
    <t>West Bridgewater</t>
  </si>
  <si>
    <t>508-894-1255</t>
  </si>
  <si>
    <t>10AM-7PM</t>
  </si>
  <si>
    <t>2 Plymouth Street</t>
  </si>
  <si>
    <t>Holbrook</t>
  </si>
  <si>
    <t>781-767-3644</t>
  </si>
  <si>
    <t>Bristol Community College</t>
  </si>
  <si>
    <t>777 Elsbree Street</t>
  </si>
  <si>
    <t>Fall River</t>
  </si>
  <si>
    <t>508-678-2811</t>
  </si>
  <si>
    <t>8AM-9AM</t>
  </si>
  <si>
    <t>8AM-6PM</t>
  </si>
  <si>
    <t xml:space="preserve">BMC DURFEE HIGH SCHOOL </t>
  </si>
  <si>
    <t>B.M.C. Durfee High School</t>
  </si>
  <si>
    <t>160 Elsbree St. Fall River</t>
  </si>
  <si>
    <t>508-675-8100</t>
  </si>
  <si>
    <t>FALL RIVER LAW LIBRARY</t>
  </si>
  <si>
    <t>Massachusetts Trail Court</t>
  </si>
  <si>
    <t>441 N. Main St</t>
  </si>
  <si>
    <t>508-676-8971</t>
  </si>
  <si>
    <t xml:space="preserve">FALL RIVER </t>
  </si>
  <si>
    <t>Fall River Public Library</t>
  </si>
  <si>
    <t>104 N. Main Street</t>
  </si>
  <si>
    <t>508-324-2700</t>
  </si>
  <si>
    <t>FALL RIVER-EAST END**</t>
  </si>
  <si>
    <t>Fall River Public Library(Branch) Self Pay</t>
  </si>
  <si>
    <t>1386 Pleasant Street</t>
  </si>
  <si>
    <t>508-324-2709</t>
  </si>
  <si>
    <t>4 MTWF</t>
  </si>
  <si>
    <t>9am-4:30pm</t>
  </si>
  <si>
    <t>FALL RIVER-SOUTH**</t>
  </si>
  <si>
    <t>786 Washington St</t>
  </si>
  <si>
    <t>Canton</t>
  </si>
  <si>
    <t>781-821-5027x3</t>
  </si>
  <si>
    <t>1PM-9PM</t>
  </si>
  <si>
    <t>10AM-9PM</t>
  </si>
  <si>
    <t>SHARON</t>
  </si>
  <si>
    <t>Sharon Public Library</t>
  </si>
  <si>
    <t>11 N. Main Street</t>
  </si>
  <si>
    <t>Sharon</t>
  </si>
  <si>
    <t>02067-1299</t>
  </si>
  <si>
    <t>781-784-1578</t>
  </si>
  <si>
    <t>10 am-6pm</t>
  </si>
  <si>
    <t>10 am-8pm</t>
  </si>
  <si>
    <t>10 am-5pm</t>
  </si>
  <si>
    <t>MCI-Norfolk</t>
  </si>
  <si>
    <t>Correctional Facility</t>
  </si>
  <si>
    <t>2 Clark Street</t>
  </si>
  <si>
    <t>508-668-0800x390</t>
  </si>
  <si>
    <t>1(TH)</t>
  </si>
  <si>
    <t>TAUNTON HIGH SCHOOL</t>
  </si>
  <si>
    <t>Gladys McIsaac Memorial</t>
  </si>
  <si>
    <t>50 Williams Street</t>
  </si>
  <si>
    <t>Taunton</t>
  </si>
  <si>
    <t>Nantucket Atheneum</t>
  </si>
  <si>
    <t>1 India Street</t>
  </si>
  <si>
    <t>Nantucket</t>
  </si>
  <si>
    <t>02554</t>
  </si>
  <si>
    <t>508-228-1110</t>
  </si>
  <si>
    <t>M-F</t>
  </si>
  <si>
    <t>Monday closed to public/driver knocks on door for delivsery</t>
  </si>
  <si>
    <t>**SELF PAY BRANCHES</t>
  </si>
  <si>
    <t>MARCH 2010 SURVEY - WMRLS</t>
  </si>
  <si>
    <t>Revised 3/19/10</t>
  </si>
  <si>
    <t>Monday/lockbox delivery</t>
  </si>
  <si>
    <t>WELLFLEET</t>
  </si>
  <si>
    <t>Wellfleet Public Library</t>
  </si>
  <si>
    <t>55 W. Main Street</t>
  </si>
  <si>
    <t>Wellfleet</t>
  </si>
  <si>
    <t>508-349-0310</t>
  </si>
  <si>
    <t>92 Park Street</t>
  </si>
  <si>
    <t>Adams</t>
  </si>
  <si>
    <t>01220-2096</t>
  </si>
  <si>
    <t>1:30;   11:00</t>
  </si>
  <si>
    <t>MON;WED</t>
  </si>
  <si>
    <t>Orleans</t>
  </si>
  <si>
    <t>508-240-3760</t>
  </si>
  <si>
    <t>12:00pm -8:00pm</t>
  </si>
  <si>
    <t>9:00am -4:00pm</t>
  </si>
  <si>
    <t>BREWSTER</t>
  </si>
  <si>
    <t>Brewster Ladies' Library</t>
  </si>
  <si>
    <t>1822 Main Street</t>
  </si>
  <si>
    <t>Brewster</t>
  </si>
  <si>
    <t>508-896-3913</t>
  </si>
  <si>
    <t>RT 7</t>
  </si>
  <si>
    <t>MARINE BIO LAB</t>
  </si>
  <si>
    <t>Blanding Public Library</t>
  </si>
  <si>
    <t>124 Bay State Road</t>
  </si>
  <si>
    <t>Rehoboth</t>
  </si>
  <si>
    <t>508-252-4236</t>
  </si>
  <si>
    <t>11:30am-8pm</t>
  </si>
  <si>
    <t>WHEATON COLLEGE</t>
  </si>
  <si>
    <t>Madeleine Clark Wallace Library</t>
  </si>
  <si>
    <t>RT  123</t>
  </si>
  <si>
    <t>Norton</t>
  </si>
  <si>
    <t>508-226-6223x138</t>
  </si>
  <si>
    <t>1PM</t>
  </si>
  <si>
    <t>7:15AM-4PM</t>
  </si>
  <si>
    <t>FOXBORO</t>
  </si>
  <si>
    <t>Roosevelt Middle School Library</t>
  </si>
  <si>
    <t>119 Frederick St .New Bedford</t>
  </si>
  <si>
    <t>508-961-3170X338</t>
  </si>
  <si>
    <t>7:30am-3pm</t>
  </si>
  <si>
    <t>NEW BEDFORD HIGH SCHOOL</t>
  </si>
  <si>
    <t>New Bedford High School Library</t>
  </si>
  <si>
    <t>230 Hathaway Blvd</t>
  </si>
  <si>
    <t>508-997-4511x2354</t>
  </si>
  <si>
    <t>2 (TF)</t>
  </si>
  <si>
    <t>7:30am-2:25pm</t>
  </si>
  <si>
    <t>KEITH MIDDLE SCHOOL</t>
  </si>
  <si>
    <t>Keith Middle School Library</t>
  </si>
  <si>
    <t>225 Hathaway  Blvd./New Bedford</t>
  </si>
  <si>
    <t>508-910-0900 x 2402</t>
  </si>
  <si>
    <t>1 (TH)</t>
  </si>
  <si>
    <t>7:45AM-2:45PM</t>
  </si>
  <si>
    <t>other</t>
  </si>
  <si>
    <t>NEW BEDFORD LAW  LIBRARY</t>
  </si>
  <si>
    <t>New Bedford Law Library</t>
  </si>
  <si>
    <t>441 County Street</t>
  </si>
  <si>
    <t>508-992-8077</t>
  </si>
  <si>
    <t>NEW BEDFORD</t>
  </si>
  <si>
    <t>New Bedford Free Public Library</t>
  </si>
  <si>
    <t>613 Pleasant Street</t>
  </si>
  <si>
    <t>027410-6203</t>
  </si>
  <si>
    <t>Massasoit Community College Library</t>
  </si>
  <si>
    <t>One Massasoit Blvd.</t>
  </si>
  <si>
    <t>508-588-9100x1941</t>
  </si>
  <si>
    <t>2:10PM</t>
  </si>
  <si>
    <t>WHITMAN</t>
  </si>
  <si>
    <t>Whitman Public Library</t>
  </si>
  <si>
    <t>100 Webster Street</t>
  </si>
  <si>
    <t>Whitman</t>
  </si>
  <si>
    <t>781-447-7613</t>
  </si>
  <si>
    <t>2:30PM</t>
  </si>
  <si>
    <t>1PM-5PM</t>
  </si>
  <si>
    <t>ABINGTON</t>
  </si>
  <si>
    <t>Abington Public Library</t>
  </si>
  <si>
    <t>600 Gliniewicz Way</t>
  </si>
  <si>
    <t>Abington</t>
  </si>
  <si>
    <t>781-982-2139</t>
  </si>
  <si>
    <t>2:45PM</t>
  </si>
  <si>
    <t>10am-8:30pm</t>
  </si>
  <si>
    <t>11am-8pm</t>
  </si>
  <si>
    <t>7:45am-3:15pm</t>
  </si>
  <si>
    <t>7:45am-4:00pm</t>
  </si>
  <si>
    <t>M4, T4, W5, F3</t>
  </si>
  <si>
    <t>Berkshire Community College, Edwards Library</t>
  </si>
  <si>
    <t>1350 West Street</t>
  </si>
  <si>
    <t>Pittsfield</t>
  </si>
  <si>
    <t>01201-5720</t>
  </si>
  <si>
    <t>10:00-12:00</t>
  </si>
  <si>
    <t>M,T,W,F</t>
  </si>
  <si>
    <t>8:00am-8:00pm</t>
  </si>
  <si>
    <t>8:00am-4:00pm</t>
  </si>
  <si>
    <t>Please inquire for information on summer and intersession hours</t>
  </si>
  <si>
    <t>T2, Th2</t>
  </si>
  <si>
    <t>Centerville</t>
  </si>
  <si>
    <t>508-790-6220</t>
  </si>
  <si>
    <t>9:30AM-5PM</t>
  </si>
  <si>
    <t>9:30AM-7PM</t>
  </si>
  <si>
    <t>SANDWICH</t>
  </si>
  <si>
    <t>Sandwich Public Library</t>
  </si>
  <si>
    <t>142Main Street</t>
  </si>
  <si>
    <t>10:00am-3:30pm</t>
  </si>
  <si>
    <t>T3</t>
  </si>
  <si>
    <t>Porter Memorial Library</t>
  </si>
  <si>
    <t>P.O. Box 797</t>
  </si>
  <si>
    <t>Blandford</t>
  </si>
  <si>
    <t>220 Sandwich Rd. Bourne</t>
  </si>
  <si>
    <t>TUES</t>
  </si>
  <si>
    <t>5:00pm-9:00pm</t>
  </si>
  <si>
    <t>7:30AM-2:45pm</t>
  </si>
  <si>
    <t>BOURNE</t>
  </si>
  <si>
    <t>Jonathan Bourne Public Library</t>
  </si>
  <si>
    <t>19 Sandwich Road</t>
  </si>
  <si>
    <t>508-759-0644</t>
  </si>
  <si>
    <t>9AM- 5:30PM</t>
  </si>
  <si>
    <t>EAST DENNIS</t>
  </si>
  <si>
    <t>Jacob Sears Memorial Library</t>
  </si>
  <si>
    <t>23 Center Street</t>
  </si>
  <si>
    <t>East Dennis</t>
  </si>
  <si>
    <t>508-385-8151</t>
  </si>
  <si>
    <t>3TWFR</t>
  </si>
  <si>
    <t>9AM3PM</t>
  </si>
  <si>
    <t>WEST DENNIS</t>
  </si>
  <si>
    <t xml:space="preserve">Closed Saturday June 19, reopening 'September 11 </t>
  </si>
  <si>
    <t>Monday lockbox delivery/Saturdays closed June, July &amp; August, reopens September 11, 2010</t>
  </si>
  <si>
    <t>RANDOLPH</t>
  </si>
  <si>
    <t>Turner Free Library</t>
  </si>
  <si>
    <t>2 N. Main Street</t>
  </si>
  <si>
    <t>Randolph</t>
  </si>
  <si>
    <t>781-961-0932</t>
  </si>
  <si>
    <t>10AM</t>
  </si>
  <si>
    <t>AVON MIDDLE SCHOOL</t>
  </si>
  <si>
    <t>Avon Middle School Library</t>
  </si>
  <si>
    <t>285 West Main St</t>
  </si>
  <si>
    <t>Avon</t>
  </si>
  <si>
    <t>508-583-4822</t>
  </si>
  <si>
    <t>7:40am-2:05pm</t>
  </si>
  <si>
    <t>Last day of school June 18, reopening September 1, 2010</t>
  </si>
  <si>
    <t xml:space="preserve">AVON  </t>
  </si>
  <si>
    <t>Avon Public Library</t>
  </si>
  <si>
    <t>280 West Street</t>
  </si>
  <si>
    <t>508-583-0378</t>
  </si>
  <si>
    <t>AMAM-7:30PM</t>
  </si>
  <si>
    <t>10AM-7:30PM</t>
  </si>
  <si>
    <t>10AM- 3PM</t>
  </si>
  <si>
    <t>STOUGHTON</t>
  </si>
  <si>
    <t>Stoughton Public Library</t>
  </si>
  <si>
    <t>84 Park Street</t>
  </si>
  <si>
    <t>Stoughton</t>
  </si>
  <si>
    <t>781-344-2711</t>
  </si>
  <si>
    <t>11AM</t>
  </si>
  <si>
    <t xml:space="preserve"> CANTON </t>
  </si>
  <si>
    <t>Canton Public Library</t>
  </si>
  <si>
    <t>Lakeville Public Library</t>
  </si>
  <si>
    <t>4 Precinct Street</t>
  </si>
  <si>
    <t>508-947-9028</t>
  </si>
  <si>
    <t>Closed Monday&amp; Friday, driver has delivery entrance key</t>
  </si>
  <si>
    <t>EAST FREETOWN</t>
  </si>
  <si>
    <t>James White Memorial Library</t>
  </si>
  <si>
    <t>5 Washburn Road</t>
  </si>
  <si>
    <t>East Freetown</t>
  </si>
  <si>
    <t>508-763-5344</t>
  </si>
  <si>
    <t>2 T &amp; TH</t>
  </si>
  <si>
    <t>RAYNHAM</t>
  </si>
  <si>
    <t>Raynham Public Library</t>
  </si>
  <si>
    <t>760 Main Street</t>
  </si>
  <si>
    <t>Raynham</t>
  </si>
  <si>
    <t>508-823-1344</t>
  </si>
  <si>
    <t>10am-86m</t>
  </si>
  <si>
    <t>NANTUCKET</t>
  </si>
  <si>
    <t>Hampden Law Library</t>
  </si>
  <si>
    <t>P.O. Box 559</t>
  </si>
  <si>
    <t>01102-0559</t>
  </si>
  <si>
    <t>Holyoke Community College/Library/Donahue Building</t>
  </si>
  <si>
    <t>303 Homestead Avenue</t>
  </si>
  <si>
    <t>Holyoke</t>
  </si>
  <si>
    <t>01040-1099</t>
  </si>
  <si>
    <t>8:00am-8:30pm</t>
  </si>
  <si>
    <t>8:00am-4:30pm</t>
  </si>
  <si>
    <t>10:00am-2:00pm</t>
  </si>
  <si>
    <t>8:30am-12:00pm</t>
  </si>
  <si>
    <t>S.T.C.C. , Library</t>
  </si>
  <si>
    <t>1 Armory Square</t>
  </si>
  <si>
    <t>01102-1700</t>
  </si>
  <si>
    <t>M4, W4</t>
  </si>
  <si>
    <t>Adams Free Library</t>
  </si>
  <si>
    <t>W.N.E.C., D'Amour Library</t>
  </si>
  <si>
    <t>1215 Wilbraham Road</t>
  </si>
  <si>
    <t>01119-2612</t>
  </si>
  <si>
    <t>7:45am-12:00am</t>
  </si>
  <si>
    <t>7:45am-8:00pm</t>
  </si>
  <si>
    <t>9:00am -6:00pm</t>
  </si>
  <si>
    <t>9:00am-8:00pm</t>
  </si>
  <si>
    <t>9:00am -12:00 pm</t>
  </si>
  <si>
    <t>M3, T3, W3, Th1, F1</t>
  </si>
  <si>
    <t>Agawam Public Library</t>
  </si>
  <si>
    <t>750 Cooper Street</t>
  </si>
  <si>
    <t>Agawam</t>
  </si>
  <si>
    <t>01001-2177</t>
  </si>
  <si>
    <t>9:30-11:30</t>
  </si>
  <si>
    <t>KEY CODE</t>
  </si>
  <si>
    <t>9:00am-9:00pm</t>
  </si>
  <si>
    <t>10:00am-6:00pm</t>
  </si>
  <si>
    <t>10:00am-5:00pm</t>
  </si>
  <si>
    <t>Marine Biological Laboratory</t>
  </si>
  <si>
    <t>7 MBL Street/Woods Hole</t>
  </si>
  <si>
    <t>Woods Hole</t>
  </si>
  <si>
    <t>508-289-7435</t>
  </si>
  <si>
    <t>3T TH F</t>
  </si>
  <si>
    <t>WOODS HOLE</t>
  </si>
  <si>
    <t>Norton Public Library</t>
  </si>
  <si>
    <t>508-286-3701</t>
  </si>
  <si>
    <t>8am-3pm</t>
  </si>
  <si>
    <t>NORTON</t>
  </si>
  <si>
    <t>Boyden Library</t>
  </si>
  <si>
    <t>10 Bird Street</t>
  </si>
  <si>
    <t>Foxboro</t>
  </si>
  <si>
    <t>508-543-1245x401 or 404</t>
  </si>
  <si>
    <t>FOXBORO HIGH SCHOOL</t>
  </si>
  <si>
    <t>Foxborough High School Library/Media Center</t>
  </si>
  <si>
    <t>120 South Street</t>
  </si>
  <si>
    <t>508-543-1643</t>
  </si>
  <si>
    <t>Last day for delivery June 22/reopen September 7, 2010</t>
  </si>
  <si>
    <t>MANSFIELD</t>
  </si>
  <si>
    <t>Mansfield Public Library</t>
  </si>
  <si>
    <t>255 Hope Street</t>
  </si>
  <si>
    <t>Mansfield</t>
  </si>
  <si>
    <t>508-261-7380</t>
  </si>
  <si>
    <t>1:25PM</t>
  </si>
  <si>
    <t>BROCKTON LAW LIBRARY</t>
  </si>
  <si>
    <t>Brockton Trail Courthouse</t>
  </si>
  <si>
    <t>72 Belmont Street</t>
  </si>
  <si>
    <t>Brockton</t>
  </si>
  <si>
    <t>508-586-7110</t>
  </si>
  <si>
    <t>1:35PM</t>
  </si>
  <si>
    <t>8:30-4PM</t>
  </si>
  <si>
    <t xml:space="preserve">BROCKTON </t>
  </si>
  <si>
    <t>Brockton Public Library</t>
  </si>
  <si>
    <t>304 Main Street</t>
  </si>
  <si>
    <t>508-580-7890</t>
  </si>
  <si>
    <t>1:501PM</t>
  </si>
  <si>
    <t>Noon-5pm</t>
  </si>
  <si>
    <t>MASSASOIT COMMUNITY COLLEGE</t>
  </si>
  <si>
    <t>No Saturday Delivery</t>
  </si>
  <si>
    <t>CAPE COD COMMUNITY COLLEGE</t>
  </si>
  <si>
    <t>Library Learning Resource Ctr.</t>
  </si>
  <si>
    <t>2240 Iyanough Rd West Barnstable</t>
  </si>
  <si>
    <t>508-362-2131x 4616 Aileen Circ desk x 4448</t>
  </si>
  <si>
    <t>8:10AM</t>
  </si>
  <si>
    <t>8am-9:30pm</t>
  </si>
  <si>
    <t>CLAMS Network</t>
  </si>
  <si>
    <t xml:space="preserve">270 Communication Way. </t>
  </si>
  <si>
    <t>Hyannis</t>
  </si>
  <si>
    <t xml:space="preserve">508-790-4399X </t>
  </si>
  <si>
    <t>8:30AM</t>
  </si>
  <si>
    <t>HYANNIS</t>
  </si>
  <si>
    <t>Hyannis Public Library</t>
  </si>
  <si>
    <t>401 Main Street</t>
  </si>
  <si>
    <t>508-775-2280</t>
  </si>
  <si>
    <t>Emily Williston Memorial Library</t>
  </si>
  <si>
    <t>9 Park Street</t>
  </si>
  <si>
    <t>Easthampton</t>
  </si>
  <si>
    <t>01027-2195</t>
  </si>
  <si>
    <t>8:30 - 10:30 AM</t>
  </si>
  <si>
    <t>9:00am-6:00pm</t>
  </si>
  <si>
    <t>T5</t>
  </si>
  <si>
    <t>Egremont Free Library</t>
  </si>
  <si>
    <t>P.O. Box 246</t>
  </si>
  <si>
    <t>South Egremont</t>
  </si>
  <si>
    <t>01258-0246</t>
  </si>
  <si>
    <t>Cushman Library</t>
  </si>
  <si>
    <t>P.O. Box 248</t>
  </si>
  <si>
    <t>Bernardston</t>
  </si>
  <si>
    <t>01337-0248</t>
  </si>
  <si>
    <t>1:30;    10:45</t>
  </si>
  <si>
    <t>TUES;THUR</t>
  </si>
  <si>
    <t>2:00pm-6:00pm</t>
  </si>
  <si>
    <t>10:00am-7:30pm</t>
  </si>
  <si>
    <t>M5,T5,W3,Th3,F3</t>
  </si>
  <si>
    <t>Lilly Library</t>
  </si>
  <si>
    <t>19 Meadow Street</t>
  </si>
  <si>
    <t>Florence</t>
  </si>
  <si>
    <t>01062-1230</t>
  </si>
  <si>
    <t>8:15 - 9:45 AM</t>
  </si>
  <si>
    <t>Closd</t>
  </si>
  <si>
    <t>01008-0797</t>
  </si>
  <si>
    <t>1:00pm-9:00pm</t>
  </si>
  <si>
    <t>10:00am-4:00pm</t>
  </si>
  <si>
    <t>Buckland Public Library</t>
  </si>
  <si>
    <t>P.O. Box 149</t>
  </si>
  <si>
    <t>Buckland</t>
  </si>
  <si>
    <t>01338-0149</t>
  </si>
  <si>
    <t xml:space="preserve">3:00 ;   9:45  </t>
  </si>
  <si>
    <t>1:00pm-6:00pm</t>
  </si>
  <si>
    <t>T4</t>
  </si>
  <si>
    <t>Tyler Memorial Library</t>
  </si>
  <si>
    <t>P.O. Box 518</t>
  </si>
  <si>
    <t>MASSACHUSETTS MARITIME ACADEMY</t>
  </si>
  <si>
    <t>Capt. Charles H. Hurley Library</t>
  </si>
  <si>
    <t>101 Academy Dr</t>
  </si>
  <si>
    <t>Buzzards Bay</t>
  </si>
  <si>
    <t>508-830-5000</t>
  </si>
  <si>
    <t>508-398-2050</t>
  </si>
  <si>
    <t>10:40AM</t>
  </si>
  <si>
    <t>West Dennis Free Public Library</t>
  </si>
  <si>
    <t>260 Rt.28</t>
  </si>
  <si>
    <t>West Dennis</t>
  </si>
  <si>
    <t>BRIDGEWATER</t>
  </si>
  <si>
    <t>Bridgewater Public Library</t>
  </si>
  <si>
    <t>15 South Street</t>
  </si>
  <si>
    <t>Bridgewater</t>
  </si>
  <si>
    <t>508-697-3331</t>
  </si>
  <si>
    <t>3 TWTH</t>
  </si>
  <si>
    <t>2PM-8PM</t>
  </si>
  <si>
    <t>9AM-1PM</t>
  </si>
  <si>
    <t>BRIDGEWATER STATE COLLEGE</t>
  </si>
  <si>
    <t>Clement C. Maxwell Library</t>
  </si>
  <si>
    <t>Shaw Road</t>
  </si>
  <si>
    <t>508-531-1392</t>
  </si>
  <si>
    <t>7:45am-11:45pm</t>
  </si>
  <si>
    <t>7:445am-5pm</t>
  </si>
  <si>
    <t>SAILS library Network</t>
  </si>
  <si>
    <t>547 West Grove St</t>
  </si>
  <si>
    <t>Middleboro</t>
  </si>
  <si>
    <t>508-946-8601</t>
  </si>
  <si>
    <t xml:space="preserve">MIDDLEBORO </t>
  </si>
  <si>
    <t>Middleboro Public Library</t>
  </si>
  <si>
    <t xml:space="preserve">102 North Main </t>
  </si>
  <si>
    <t>508-946-2470</t>
  </si>
  <si>
    <t>SOUTHERN MA LIBRARY SYSTEM</t>
  </si>
  <si>
    <t>Southern Mass. Regional Library System</t>
  </si>
  <si>
    <t>10 Riverside Drive</t>
  </si>
  <si>
    <t>Lakeville</t>
  </si>
  <si>
    <t>508-923-3531</t>
  </si>
  <si>
    <t>8:30AM-5PM</t>
  </si>
  <si>
    <t xml:space="preserve">LAKEVILLE </t>
  </si>
  <si>
    <t>564 Main Street</t>
  </si>
  <si>
    <t>Chatham</t>
  </si>
  <si>
    <t>508-945-5170</t>
  </si>
  <si>
    <t>12:30pm</t>
  </si>
  <si>
    <t>YARMOUTHPORT</t>
  </si>
  <si>
    <t>Yarmouth Port</t>
  </si>
  <si>
    <t>RT 6(297 Main Street</t>
  </si>
  <si>
    <t>Yarmouthport</t>
  </si>
  <si>
    <t>508-362-3717/  Les Peat 508-362-7660</t>
  </si>
  <si>
    <t>3 TWF</t>
  </si>
  <si>
    <t>BARNSTABLE LAW LIBRARY</t>
  </si>
  <si>
    <t>First District Court House</t>
  </si>
  <si>
    <t>RT 6a County Complex</t>
  </si>
  <si>
    <t>Barnstable</t>
  </si>
  <si>
    <t>508-362-8539</t>
  </si>
  <si>
    <t>1:30Pm</t>
  </si>
  <si>
    <t>BARNSTABLE</t>
  </si>
  <si>
    <t>Sturgis Library</t>
  </si>
  <si>
    <t>508-693-3366</t>
  </si>
  <si>
    <t>1 Lenox Avenue</t>
  </si>
  <si>
    <t>01301-1802</t>
  </si>
  <si>
    <t>AVOID BUS TIMES</t>
  </si>
  <si>
    <t>7:30am-8:40am, 12:30pm-2:40pm</t>
  </si>
  <si>
    <t>7:30am-9:30am, 1:30pm-2:40pm</t>
  </si>
  <si>
    <t>W1</t>
  </si>
  <si>
    <t>Goodwin Memorial Library</t>
  </si>
  <si>
    <t>50 Middle Street</t>
  </si>
  <si>
    <t>Hadley</t>
  </si>
  <si>
    <t>01035-9544</t>
  </si>
  <si>
    <t>8:00am-9:00pm</t>
  </si>
  <si>
    <t>Springfield College, Babson Library</t>
  </si>
  <si>
    <t>263 Alden Street</t>
  </si>
  <si>
    <t>01109-3707</t>
  </si>
  <si>
    <t>7:30am-10:00pm</t>
  </si>
  <si>
    <t>9:00am-10:00pm</t>
  </si>
  <si>
    <t>1:00 - 3:00 PM</t>
  </si>
  <si>
    <t>TU,WED,TH</t>
  </si>
  <si>
    <t>Th3</t>
  </si>
  <si>
    <t>Hampshire Law Library</t>
  </si>
  <si>
    <t>99 Main Street-Courthouse</t>
  </si>
  <si>
    <t>Northampton</t>
  </si>
  <si>
    <t>01060-3393</t>
  </si>
  <si>
    <t>TH</t>
  </si>
  <si>
    <t>KEY CARD</t>
  </si>
  <si>
    <t>8:30am-9:00pm</t>
  </si>
  <si>
    <t>W.N.E.C., School of Law Library</t>
  </si>
  <si>
    <t>8:00am-12:00am</t>
  </si>
  <si>
    <t>8:00am-10:00pm</t>
  </si>
  <si>
    <t>Zanetti Montessori School Library</t>
  </si>
  <si>
    <t>474 Armory Street</t>
  </si>
  <si>
    <t>01104-2376</t>
  </si>
  <si>
    <t>8:30am-3:15pm</t>
  </si>
  <si>
    <t>M2,W4, F3</t>
  </si>
  <si>
    <t>M5, T5, W2, Th2, F2</t>
  </si>
  <si>
    <t>Jones Library</t>
  </si>
  <si>
    <t>Woods Hole Public Library</t>
  </si>
  <si>
    <t>581 Woods Hole Rd</t>
  </si>
  <si>
    <t>508-548-8961</t>
  </si>
  <si>
    <t>Noon-5pm, 7pm-9pm</t>
  </si>
  <si>
    <t>3pm-5pm</t>
  </si>
  <si>
    <t>10am-5:30pm, 7pm-9pm</t>
  </si>
  <si>
    <t>68 East Main Street</t>
  </si>
  <si>
    <t>508-285-0265</t>
  </si>
  <si>
    <t>10AM-1PM</t>
  </si>
  <si>
    <t>SERSD</t>
  </si>
  <si>
    <t>Southeastern Regional Vocational High School</t>
  </si>
  <si>
    <t>250 Foundry Street</t>
  </si>
  <si>
    <t>South Easton</t>
  </si>
  <si>
    <t>508-1219</t>
  </si>
  <si>
    <t>2:PM</t>
  </si>
  <si>
    <t>2 T &amp; Th</t>
  </si>
  <si>
    <t>7:30  AM to 3:00PM</t>
  </si>
  <si>
    <t>Last day of school June 24 reopens September 2, 2010</t>
  </si>
  <si>
    <t xml:space="preserve">EASTON </t>
  </si>
  <si>
    <t>Ames Free Library</t>
  </si>
  <si>
    <t>53 Main Street</t>
  </si>
  <si>
    <t>Easton</t>
  </si>
  <si>
    <t>508-230-8595</t>
  </si>
  <si>
    <t>STONEHILL COLLEGE</t>
  </si>
  <si>
    <t>MacPhaidin Library</t>
  </si>
  <si>
    <t>320 Washington Street</t>
  </si>
  <si>
    <t>02357-4015</t>
  </si>
  <si>
    <t>508-565-1313</t>
  </si>
  <si>
    <t>8:30am-midnight</t>
  </si>
  <si>
    <t>8:30am-3pm</t>
  </si>
  <si>
    <t>RT 6</t>
  </si>
  <si>
    <t>CLAMS</t>
  </si>
  <si>
    <t>WEST BARNSTABLE</t>
  </si>
  <si>
    <t>Whelden Memorial Library</t>
  </si>
  <si>
    <t>2401 Meetinghouse way</t>
  </si>
  <si>
    <t>West Barnstable</t>
  </si>
  <si>
    <t>508-362-2262</t>
  </si>
  <si>
    <t>8AM</t>
  </si>
  <si>
    <t>100 Nathan Ellis HWY</t>
  </si>
  <si>
    <t>Mashpee</t>
  </si>
  <si>
    <t>508-539-1435</t>
  </si>
  <si>
    <t>Noon-7pm</t>
  </si>
  <si>
    <t>COTUIT</t>
  </si>
  <si>
    <t>Cotuit Library</t>
  </si>
  <si>
    <t>871 Main Street</t>
  </si>
  <si>
    <t>Cotuit</t>
  </si>
  <si>
    <t>508-428-8141</t>
  </si>
  <si>
    <t>1:30pm-5:30pm, 7pm-8:30pm</t>
  </si>
  <si>
    <t>9:30am-5:30pm</t>
  </si>
  <si>
    <t>1:30pm-5:30pm</t>
  </si>
  <si>
    <t>9:30am-5:30pm, 7pm-8:30pm</t>
  </si>
  <si>
    <t>MARSTONS MILLS</t>
  </si>
  <si>
    <t>01007-9862</t>
  </si>
  <si>
    <t>9:30am-8:00pm</t>
  </si>
  <si>
    <t>9:30am-5:00pm</t>
  </si>
  <si>
    <t>9:30am-4:00pm</t>
  </si>
  <si>
    <t>M3,T3,W3,Th1,F4</t>
  </si>
  <si>
    <t>Lanesborough</t>
  </si>
  <si>
    <t>01237-0352</t>
  </si>
  <si>
    <t>M3,W5,F4</t>
  </si>
  <si>
    <t>Lee Library Association</t>
  </si>
  <si>
    <t>100 Main Street</t>
  </si>
  <si>
    <t>Lee</t>
  </si>
  <si>
    <t>01238-1614</t>
  </si>
  <si>
    <t>10:00 - 12:45 PM</t>
  </si>
  <si>
    <t>Lee Middle/High School Library</t>
  </si>
  <si>
    <t>300 Greylock Street</t>
  </si>
  <si>
    <t>01238-9248</t>
  </si>
  <si>
    <t>TUE</t>
  </si>
  <si>
    <t>M2,Th2</t>
  </si>
  <si>
    <t>Erving Public Library</t>
  </si>
  <si>
    <t>17 Moore Street</t>
  </si>
  <si>
    <t>Erving</t>
  </si>
  <si>
    <t>01344-4433</t>
  </si>
  <si>
    <t>1:15;   10:00</t>
  </si>
  <si>
    <t>MON, THUR</t>
  </si>
  <si>
    <t>Lenox Memorial Middle/High School Library</t>
  </si>
  <si>
    <t>197 East Street</t>
  </si>
  <si>
    <t>01240-2206</t>
  </si>
  <si>
    <t>7:40am-3:30pm</t>
  </si>
  <si>
    <t>7:40am-2:30pm</t>
  </si>
  <si>
    <t>M2,W2,Th2</t>
  </si>
  <si>
    <t>Leverett Library</t>
  </si>
  <si>
    <t>Florida Free Library</t>
  </si>
  <si>
    <t>56 North County Road</t>
  </si>
  <si>
    <t>Florida</t>
  </si>
  <si>
    <t>01247-9614</t>
  </si>
  <si>
    <t>KEY;ACCESS UNCERTAIN WHEN SCHOOL CLOSED</t>
  </si>
  <si>
    <t>5:00pm-8:00pm</t>
  </si>
  <si>
    <t>Franklin Law Library</t>
  </si>
  <si>
    <t>Courthouse, 425 Main Street</t>
  </si>
  <si>
    <t>Greenfield</t>
  </si>
  <si>
    <t>Charlemont</t>
  </si>
  <si>
    <t>01339-0518</t>
  </si>
  <si>
    <t>2:45 P.M.</t>
  </si>
  <si>
    <t>1:00pm-5:00pm</t>
  </si>
  <si>
    <t>10:00am-12:00pm</t>
  </si>
  <si>
    <t>Th4</t>
  </si>
  <si>
    <t>Cheshire Public Library</t>
  </si>
  <si>
    <t>P.O. Box 740</t>
  </si>
  <si>
    <t>Cheshire</t>
  </si>
  <si>
    <t>01225-0740</t>
  </si>
  <si>
    <t>THUR</t>
  </si>
  <si>
    <t>10AM-5PM, 7PM-9PM</t>
  </si>
  <si>
    <t>SOUTH DENNIS</t>
  </si>
  <si>
    <t>389 Main Street</t>
  </si>
  <si>
    <t>South Dennis</t>
  </si>
  <si>
    <t>508-394-8954</t>
  </si>
  <si>
    <t>10:50AM</t>
  </si>
  <si>
    <t>10am-Noon</t>
  </si>
  <si>
    <t>DENNIS PUBLIC</t>
  </si>
  <si>
    <t>Dennis Public Library</t>
  </si>
  <si>
    <t>5 Hall Street</t>
  </si>
  <si>
    <t>Dennisport</t>
  </si>
  <si>
    <t>508-760-6219</t>
  </si>
  <si>
    <t>4 T-F</t>
  </si>
  <si>
    <t xml:space="preserve">WEST HARWICH  </t>
  </si>
  <si>
    <t>Chase Library</t>
  </si>
  <si>
    <t>Main Street</t>
  </si>
  <si>
    <t>West Harwich</t>
  </si>
  <si>
    <t>508-432-2610</t>
  </si>
  <si>
    <t>11:15AM</t>
  </si>
  <si>
    <t>1 T</t>
  </si>
  <si>
    <t xml:space="preserve">HARWICH </t>
  </si>
  <si>
    <t>Brooks Free Library</t>
  </si>
  <si>
    <t>739 Main Street</t>
  </si>
  <si>
    <t>Harwich</t>
  </si>
  <si>
    <t>508-430-7562</t>
  </si>
  <si>
    <t>11:30AM</t>
  </si>
  <si>
    <t>CLOSED TO PUBLIC</t>
  </si>
  <si>
    <t>10-am-7pm</t>
  </si>
  <si>
    <t>HARWICHPORT</t>
  </si>
  <si>
    <t>Harwichport</t>
  </si>
  <si>
    <t>Lower Bank Street</t>
  </si>
  <si>
    <t>Harwich Port</t>
  </si>
  <si>
    <t>508-432-3320</t>
  </si>
  <si>
    <t>1 F</t>
  </si>
  <si>
    <t>Noon-6pm</t>
  </si>
  <si>
    <t>CHATHAM</t>
  </si>
  <si>
    <t>Eldredge Public Library</t>
  </si>
  <si>
    <t>Oak Bluffs</t>
  </si>
  <si>
    <t>508-693-9433</t>
  </si>
  <si>
    <t>5M-F</t>
  </si>
  <si>
    <t xml:space="preserve">VINEYARD HAVEN </t>
  </si>
  <si>
    <t>Vineyard Haven Public Library</t>
  </si>
  <si>
    <t>20 Main Street</t>
  </si>
  <si>
    <t>Vineyard Haven</t>
  </si>
  <si>
    <t>508-696-4213</t>
  </si>
  <si>
    <t>1pm-5:30</t>
  </si>
  <si>
    <t>WEST TISBURY</t>
  </si>
  <si>
    <t>West Tisbury Free Public Library</t>
  </si>
  <si>
    <t>1042A State Road</t>
  </si>
  <si>
    <t>West Tisbury</t>
  </si>
  <si>
    <t>9:00am-2:00pm</t>
  </si>
  <si>
    <t>8:00am-7:00pm</t>
  </si>
  <si>
    <t>8:30am-4:00pm</t>
  </si>
  <si>
    <t>Greenfield High School Library</t>
  </si>
  <si>
    <t>Williamstown</t>
  </si>
  <si>
    <t>01267-2770</t>
  </si>
  <si>
    <t>MON,WEDS</t>
  </si>
  <si>
    <t>7:50am-4:00pm</t>
  </si>
  <si>
    <t>7:50am-2:30pm</t>
  </si>
  <si>
    <t>New Marlborough Town Library</t>
  </si>
  <si>
    <t>P.O. Box 239</t>
  </si>
  <si>
    <t>Mill River</t>
  </si>
  <si>
    <t>01244-0239</t>
  </si>
  <si>
    <t>10:00am-5:30pm</t>
  </si>
  <si>
    <t>1:30pm-7:30pm</t>
  </si>
  <si>
    <t>T2,Th2</t>
  </si>
  <si>
    <t>11:00am-5:00pm</t>
  </si>
  <si>
    <t>1:00pm-4:00pm</t>
  </si>
  <si>
    <t>T1,W1,Th1</t>
  </si>
  <si>
    <t>Hampden Free Public Library</t>
  </si>
  <si>
    <t>P.O. Box 129</t>
  </si>
  <si>
    <t>Hampden</t>
  </si>
  <si>
    <t>01036-0129</t>
  </si>
  <si>
    <t>Daily, M4,T4,W4,Th4,F3</t>
  </si>
  <si>
    <t>North Adams Public Library</t>
  </si>
  <si>
    <t>74 Church Street</t>
  </si>
  <si>
    <t>01247-4194</t>
  </si>
  <si>
    <t>12:00 - 2:00 PM</t>
  </si>
  <si>
    <t>Forbes Library</t>
  </si>
  <si>
    <t>Paige Memorial Library</t>
  </si>
  <si>
    <t>P.O. Box 128</t>
  </si>
  <si>
    <t>Hardwick</t>
  </si>
  <si>
    <t>01037-0128</t>
  </si>
  <si>
    <t>M5,W3</t>
  </si>
  <si>
    <t>Hatfield Public Library</t>
  </si>
  <si>
    <t>39 Main Street</t>
  </si>
  <si>
    <t>Hatfield</t>
  </si>
  <si>
    <t>01038-9702</t>
  </si>
  <si>
    <t>MON,WED</t>
  </si>
  <si>
    <t>W4,F3</t>
  </si>
  <si>
    <t>Heath Free Public Library</t>
  </si>
  <si>
    <t>P.O. Box 38</t>
  </si>
  <si>
    <t>Griswold Memorial Library</t>
  </si>
  <si>
    <t>P.O. Box 33</t>
  </si>
  <si>
    <t>Colrain</t>
  </si>
  <si>
    <t>01340-0033</t>
  </si>
  <si>
    <t>3:30;  2:45;  3:30</t>
  </si>
  <si>
    <t>MON, WED, FRI</t>
  </si>
  <si>
    <t>10:00am-8:00pm</t>
  </si>
  <si>
    <t>10:00am-1:00pm</t>
  </si>
  <si>
    <t>W4</t>
  </si>
  <si>
    <t>Field Memorial Library</t>
  </si>
  <si>
    <t>Noon-5:30pm</t>
  </si>
  <si>
    <t>FALMOUTH</t>
  </si>
  <si>
    <t>Falmouth Public Library</t>
  </si>
  <si>
    <t>123 Katharine Lee Bates Rd</t>
  </si>
  <si>
    <t>Falmouth</t>
  </si>
  <si>
    <t>508-457-2555 X 4</t>
  </si>
  <si>
    <t>9:30am-5:30PM</t>
  </si>
  <si>
    <t>1pm- 8pm</t>
  </si>
  <si>
    <t>WEST FALMOUTH</t>
  </si>
  <si>
    <t>West Falmouth Library</t>
  </si>
  <si>
    <t>575 W Falmouth Highway</t>
  </si>
  <si>
    <t>West Falmouth</t>
  </si>
  <si>
    <t>508-548-4709</t>
  </si>
  <si>
    <t>3  TWF</t>
  </si>
  <si>
    <t>EAST FALMOUTH**</t>
  </si>
  <si>
    <t>East Falmouth Library (Branch*Self Pay)</t>
  </si>
  <si>
    <t>East Falmouth</t>
  </si>
  <si>
    <t>508-548-6340</t>
  </si>
  <si>
    <t>4 MTWTH</t>
  </si>
  <si>
    <t>Non-5pm</t>
  </si>
  <si>
    <t>9am-noon, 3pm-5pm</t>
  </si>
  <si>
    <t>NORTH FALMOUTH**</t>
  </si>
  <si>
    <t>North Falmouth Library (Branch*Self Pay)</t>
  </si>
  <si>
    <t>6 Chester Street</t>
  </si>
  <si>
    <t>North Falmouth</t>
  </si>
  <si>
    <t>508-563-2922</t>
  </si>
  <si>
    <t>3MWF</t>
  </si>
  <si>
    <t>2PM-7PM</t>
  </si>
  <si>
    <t>10AM-NOON</t>
  </si>
  <si>
    <t>MASHPEE</t>
  </si>
  <si>
    <t>Mashpee Public Library</t>
  </si>
  <si>
    <t>1:00pm-7:00pm</t>
  </si>
  <si>
    <t>3:00pm-7:00pm</t>
  </si>
  <si>
    <t>9:30am-3:30pm</t>
  </si>
  <si>
    <t>Daily, Van 2</t>
  </si>
  <si>
    <t>Clapp Memorial Library</t>
  </si>
  <si>
    <t>P.O. Box 627</t>
  </si>
  <si>
    <t>Belchertown</t>
  </si>
  <si>
    <t>01007-0627</t>
  </si>
  <si>
    <t>10:00-3:00</t>
  </si>
  <si>
    <t>10:00am-7:00pm</t>
  </si>
  <si>
    <t>9:00am-1:00pm, 4:00pm-7:00pm</t>
  </si>
  <si>
    <t>W2</t>
  </si>
  <si>
    <t>Belchertown High School Library</t>
  </si>
  <si>
    <t>142 Springfield Road</t>
  </si>
  <si>
    <t>01028-2459</t>
  </si>
  <si>
    <t>Lanesborough Public Library</t>
  </si>
  <si>
    <t>P.O. Box 352</t>
  </si>
  <si>
    <t>1:00-2:45 PM</t>
  </si>
  <si>
    <t>MON,TU,WED FRI</t>
  </si>
  <si>
    <t>10:00m-5:00pm</t>
  </si>
  <si>
    <t>Shelburne Free Public Library</t>
  </si>
  <si>
    <t>233 Shelburne Center Road</t>
  </si>
  <si>
    <t>Shelburne</t>
  </si>
  <si>
    <t>01370-9779</t>
  </si>
  <si>
    <t>T4,F3</t>
  </si>
  <si>
    <t>Arms Library</t>
  </si>
  <si>
    <t>Main &amp; Bridge Streets</t>
  </si>
  <si>
    <t>M3,T4,W5,Th4,F4</t>
  </si>
  <si>
    <t>Lenox Library Association</t>
  </si>
  <si>
    <t>18 Main Street</t>
  </si>
  <si>
    <t>Lenox</t>
  </si>
  <si>
    <t>01240-2310</t>
  </si>
  <si>
    <t>9:15 - 12:30</t>
  </si>
  <si>
    <t>01072-0256</t>
  </si>
  <si>
    <t>10:15 - 3:30 PM</t>
  </si>
  <si>
    <t>MON,TU,THU</t>
  </si>
  <si>
    <t>11:00am-1:00pm,3:00pm-6:00pm</t>
  </si>
  <si>
    <t>3:00pm-7:30pm</t>
  </si>
  <si>
    <t>T5,F4</t>
  </si>
  <si>
    <t>P.O. Box 250</t>
  </si>
  <si>
    <t>Leverett</t>
  </si>
  <si>
    <t>01054-0250</t>
  </si>
  <si>
    <t>9:00-10:45</t>
  </si>
  <si>
    <t>MON,WED,TH</t>
  </si>
  <si>
    <t>11:00am-6:00pm</t>
  </si>
  <si>
    <t>Robertson Memorial Library</t>
  </si>
  <si>
    <t>849 Greenfield Road</t>
  </si>
  <si>
    <t>Leyden</t>
  </si>
  <si>
    <t>01301-9419</t>
  </si>
  <si>
    <t>Richard Salter Storrs Library</t>
  </si>
  <si>
    <t>693 Longmeadow Street</t>
  </si>
  <si>
    <t>01106-2296</t>
  </si>
  <si>
    <t>MORNINGS</t>
  </si>
  <si>
    <t>Daily, Van 1</t>
  </si>
  <si>
    <t>01301-3392</t>
  </si>
  <si>
    <t>METAL DETECTOR</t>
  </si>
  <si>
    <t>M2,W4</t>
  </si>
  <si>
    <t>Frontier Regional School</t>
  </si>
  <si>
    <t>113 North Main Street</t>
  </si>
  <si>
    <t>01373-1026</t>
  </si>
  <si>
    <t>7:30am-5:00pm</t>
  </si>
  <si>
    <t>7:30am-3:00pm</t>
  </si>
  <si>
    <t>Gaylord Memorial Library</t>
  </si>
  <si>
    <t>NO ACCESS IF TOWN HALL CLOSED</t>
  </si>
  <si>
    <t>3:00pm-6:00pm</t>
  </si>
  <si>
    <t>7:30am-10pm</t>
  </si>
  <si>
    <t>7:30am-4pm</t>
  </si>
  <si>
    <t>RT 8</t>
  </si>
  <si>
    <t>ISLANDS</t>
  </si>
  <si>
    <t>AQUINNAH</t>
  </si>
  <si>
    <t>Aquinnah Public Library</t>
  </si>
  <si>
    <t>RRI BOX 140</t>
  </si>
  <si>
    <t>Aquinnah</t>
  </si>
  <si>
    <t>508-645-2314</t>
  </si>
  <si>
    <t>Tues, Thurs</t>
  </si>
  <si>
    <t>2pm-7pm</t>
  </si>
  <si>
    <t xml:space="preserve">CHILMARK </t>
  </si>
  <si>
    <t>Chilmark Public Library</t>
  </si>
  <si>
    <t>225 South Rd</t>
  </si>
  <si>
    <t>Chilmark</t>
  </si>
  <si>
    <t>508-645-3360</t>
  </si>
  <si>
    <t>10:30am-5:30pm</t>
  </si>
  <si>
    <t>10:30am-7:30pm</t>
  </si>
  <si>
    <t>3:30pm-6:30pm</t>
  </si>
  <si>
    <t>10:30am-1:30pm</t>
  </si>
  <si>
    <t>3:30pm-5:30pm</t>
  </si>
  <si>
    <t xml:space="preserve">EDGARTOWN </t>
  </si>
  <si>
    <t>Edgartown Free Public Library</t>
  </si>
  <si>
    <t>58North Water St.</t>
  </si>
  <si>
    <t>Edgartown</t>
  </si>
  <si>
    <t>508-627-1373</t>
  </si>
  <si>
    <t>Monday closed to public/driver makes delivery</t>
  </si>
  <si>
    <t xml:space="preserve">OAK BLUFFS   </t>
  </si>
  <si>
    <t>Oak Bluffs Public Library</t>
  </si>
  <si>
    <t>80 Pennacook St</t>
  </si>
  <si>
    <t>1:45;    1:15</t>
  </si>
  <si>
    <t>9:00am-3:00pm</t>
  </si>
  <si>
    <t>9:00am-7:30pm</t>
  </si>
  <si>
    <t>9:00am-12:00pm</t>
  </si>
  <si>
    <t>CLGS</t>
  </si>
  <si>
    <t>A.I.C., Shea Memorial Library</t>
  </si>
  <si>
    <t>1000 State Street</t>
  </si>
  <si>
    <t>Springfield</t>
  </si>
  <si>
    <t>01109-3151</t>
  </si>
  <si>
    <t>11:00 - 3:00</t>
  </si>
  <si>
    <t>Elms College, Alumnae Library</t>
  </si>
  <si>
    <t>291 Springfield Street</t>
  </si>
  <si>
    <t>01013-2839</t>
  </si>
  <si>
    <t>10:00 - 4:00</t>
  </si>
  <si>
    <t>Mt. Greylock Regional School, Carlson Library</t>
  </si>
  <si>
    <t>1781 Cold Spring Road</t>
  </si>
  <si>
    <t>Warwick Free Public Library</t>
  </si>
  <si>
    <t>4 Hotel Road</t>
  </si>
  <si>
    <t>Warwick</t>
  </si>
  <si>
    <t>01378-9311</t>
  </si>
  <si>
    <t>10:00am-12:30pm</t>
  </si>
  <si>
    <t>Wendell Free Public Library</t>
  </si>
  <si>
    <t>P.O. Box 236</t>
  </si>
  <si>
    <t>Wendell</t>
  </si>
  <si>
    <t>New Salem Public Library</t>
  </si>
  <si>
    <t>23 South Main Street</t>
  </si>
  <si>
    <t>New Salem</t>
  </si>
  <si>
    <t>01355-9712</t>
  </si>
  <si>
    <t>11:00 - 1:00</t>
  </si>
  <si>
    <t>TUES,THUR</t>
  </si>
  <si>
    <t>200 Park Street</t>
  </si>
  <si>
    <t>West Springfield</t>
  </si>
  <si>
    <t>01089-3398</t>
  </si>
  <si>
    <t>West Stockbridge Public Library</t>
  </si>
  <si>
    <t>P.O. Box 60</t>
  </si>
  <si>
    <t>West Stockbridge</t>
  </si>
  <si>
    <t>01266-0060</t>
  </si>
  <si>
    <t>20 West Street</t>
  </si>
  <si>
    <t>01060-3798</t>
  </si>
  <si>
    <t>Dickinson Memorial Library</t>
  </si>
  <si>
    <t>115 Main Street</t>
  </si>
  <si>
    <t>Northfield</t>
  </si>
  <si>
    <t>01360-1097</t>
  </si>
  <si>
    <t>11:00 - 2:00 PM</t>
  </si>
  <si>
    <t>Northfield Mount Hermon School, Schauffle Library</t>
  </si>
  <si>
    <t>One Lamplighter Way</t>
  </si>
  <si>
    <t>Mount Hermon</t>
  </si>
  <si>
    <t>01354-9637</t>
  </si>
  <si>
    <t>7:45am-10:00pm</t>
  </si>
  <si>
    <t>Wheeler Memorial Library</t>
  </si>
  <si>
    <t>Heath</t>
  </si>
  <si>
    <t>01346-0038</t>
  </si>
  <si>
    <t>2:00 - 3:00</t>
  </si>
  <si>
    <t>WEDS,FRI</t>
  </si>
  <si>
    <t>12:00pm-7:00pm</t>
  </si>
  <si>
    <t>9:30am-1:30pm</t>
  </si>
  <si>
    <t>HILC</t>
  </si>
  <si>
    <t>Mt. Holyoke College Libraries</t>
  </si>
  <si>
    <t>50 College Street</t>
  </si>
  <si>
    <t>01075-6404</t>
  </si>
  <si>
    <t>P.O. Box 189</t>
  </si>
  <si>
    <t>Conway</t>
  </si>
  <si>
    <t>01341-0189</t>
  </si>
  <si>
    <t>Bryant Free Library</t>
  </si>
  <si>
    <t>43 Amity Street</t>
  </si>
  <si>
    <t>Amherst</t>
  </si>
  <si>
    <t>01002-2285</t>
  </si>
  <si>
    <t>8:30-11:00</t>
  </si>
  <si>
    <t>KEY</t>
  </si>
  <si>
    <t>1:00pm-5:30pm</t>
  </si>
  <si>
    <t>9:00am-9:30pm</t>
  </si>
  <si>
    <t>9:00am-5:30pm</t>
  </si>
  <si>
    <t>9:00am-8:30pm</t>
  </si>
  <si>
    <t>9:00am-1:00pm</t>
  </si>
  <si>
    <t>Belding Memorial Library</t>
  </si>
  <si>
    <t>P.O. Box 407</t>
  </si>
  <si>
    <t>Ashfield</t>
  </si>
  <si>
    <t>01330-0407</t>
  </si>
  <si>
    <t>2:30;   9:30</t>
  </si>
  <si>
    <t>2:00pm-8:00pm</t>
  </si>
  <si>
    <t>10:00am-3:00pm</t>
  </si>
  <si>
    <t>Daily, Courier</t>
  </si>
  <si>
    <t>Bay Path College, Hatch Library</t>
  </si>
  <si>
    <t>588 Longmeadow Street</t>
  </si>
  <si>
    <t>Longmeadow</t>
  </si>
  <si>
    <t>01106-2212</t>
  </si>
  <si>
    <t>MORNING</t>
  </si>
  <si>
    <t>8:00am-11:00pm</t>
  </si>
  <si>
    <t>8:00am-5:00pm</t>
  </si>
  <si>
    <t>7:00am-4:00pm</t>
  </si>
  <si>
    <t>W3</t>
  </si>
  <si>
    <t>Becket Athenaeum</t>
  </si>
  <si>
    <t>P.O. Box 9</t>
  </si>
  <si>
    <t>Becket</t>
  </si>
  <si>
    <t>01223-0009</t>
  </si>
  <si>
    <t>WED</t>
  </si>
  <si>
    <t>1:00pm-8:00pm</t>
  </si>
  <si>
    <t>2:00pm-5:00pm</t>
  </si>
  <si>
    <t>Deerfield Academy, Frank L. &amp; Helen Childs Boyden Library</t>
  </si>
  <si>
    <t>P.O. Box 277</t>
  </si>
  <si>
    <t>Deerfield</t>
  </si>
  <si>
    <t>01342-0277</t>
  </si>
  <si>
    <t>7:45am-9:45pm</t>
  </si>
  <si>
    <t>7:45am-5:00pm</t>
  </si>
  <si>
    <t>9:00am-4:30pm</t>
  </si>
  <si>
    <t>Daily Courier</t>
  </si>
  <si>
    <t>East Longmeadow Public Library</t>
  </si>
  <si>
    <t>60 Center Square STE 2</t>
  </si>
  <si>
    <t>East Longmeadow</t>
  </si>
  <si>
    <t>Bushnell-Sage Library</t>
  </si>
  <si>
    <t>P.O. Box 487</t>
  </si>
  <si>
    <t>Sheffield</t>
  </si>
  <si>
    <t>01257-0487</t>
  </si>
  <si>
    <t>T4,Th3</t>
  </si>
  <si>
    <t>S. White Dickinson Memorial Library</t>
  </si>
  <si>
    <t>P.O. Box 187</t>
  </si>
  <si>
    <t>Whately</t>
  </si>
  <si>
    <t>01093-0187</t>
  </si>
  <si>
    <t>01370-1195</t>
  </si>
  <si>
    <t>11:00am-3:00pm</t>
  </si>
  <si>
    <t>M2,T2,Th2</t>
  </si>
  <si>
    <t>M.N. Spear Memorial Library</t>
  </si>
  <si>
    <t>P.O. Box 256</t>
  </si>
  <si>
    <t>Shutesbury</t>
  </si>
  <si>
    <t>Williams College Library</t>
  </si>
  <si>
    <t>55 Sawyer Library Drive</t>
  </si>
  <si>
    <t>01267-2562</t>
  </si>
  <si>
    <t>8:00am-2:30am</t>
  </si>
  <si>
    <t>M4,T4,W5,Th3,F3</t>
  </si>
  <si>
    <t>Meekins Library</t>
  </si>
  <si>
    <t>P.O. Box 772</t>
  </si>
  <si>
    <t>Simon's Rock College Alumni Library</t>
  </si>
  <si>
    <t>84 Alford Road</t>
  </si>
  <si>
    <t>01230-1978</t>
  </si>
  <si>
    <t>12:00 - 1:00 PM</t>
  </si>
  <si>
    <t>11:00am-12:00am</t>
  </si>
  <si>
    <t>Daily, M1,T1,W1,Th3,F2</t>
  </si>
  <si>
    <t>South Hadley Public Library</t>
  </si>
  <si>
    <t>27 Bardwell Street</t>
  </si>
  <si>
    <t>01075-2536</t>
  </si>
  <si>
    <t>10:00 - 12:45</t>
  </si>
  <si>
    <t>9:30pm-8:00pm</t>
  </si>
  <si>
    <t>9:30am-1:00pm</t>
  </si>
  <si>
    <t>T3,Th1,F4</t>
  </si>
  <si>
    <t>Edwards Public Library</t>
  </si>
  <si>
    <t>30 East Street</t>
  </si>
  <si>
    <t>Southampton</t>
  </si>
  <si>
    <t>Hubbard Memorial Library</t>
  </si>
  <si>
    <t>24 Center Street</t>
  </si>
  <si>
    <t>Ludlow</t>
  </si>
  <si>
    <t>01056-2795</t>
  </si>
  <si>
    <t>11:30 - 2:00 AM</t>
  </si>
  <si>
    <t>M4,T4,W4,Th4,F3</t>
  </si>
  <si>
    <t>M.C.L.A., Freel Library</t>
  </si>
  <si>
    <t>375 Church Street</t>
  </si>
  <si>
    <t>47 College Street</t>
  </si>
  <si>
    <t>South Hadley</t>
  </si>
  <si>
    <t>01075-1403</t>
  </si>
  <si>
    <t>Th2</t>
  </si>
  <si>
    <t>Slate Memorial Library</t>
  </si>
  <si>
    <t>332 Main Road</t>
  </si>
  <si>
    <t>Gill</t>
  </si>
  <si>
    <t>3:00pm-9:00pm</t>
  </si>
  <si>
    <t>11:00am-4:00pm</t>
  </si>
  <si>
    <t>3:00pm-8:00pm</t>
  </si>
  <si>
    <t>Hamilton Memorial Library</t>
  </si>
  <si>
    <t>15 Middlefield Road, Suite 7</t>
  </si>
  <si>
    <t>Chester</t>
  </si>
  <si>
    <t>01011-9311</t>
  </si>
  <si>
    <t>6:00pm-8:00pm</t>
  </si>
  <si>
    <t>Chesterfield Public Library</t>
  </si>
  <si>
    <t>P.O. Box 305</t>
  </si>
  <si>
    <t>Chesterfield</t>
  </si>
  <si>
    <t>01012-0305</t>
  </si>
  <si>
    <t>WEDS</t>
  </si>
  <si>
    <t>2:00pm-7:00pm</t>
  </si>
  <si>
    <t>M1,T5,W1,Th3,F1</t>
  </si>
  <si>
    <t>Chicopee Public Library</t>
  </si>
  <si>
    <t>449 Front Street</t>
  </si>
  <si>
    <t>Chicopee</t>
  </si>
  <si>
    <t>01013-3106</t>
  </si>
  <si>
    <t>9:00am-5:00pm</t>
  </si>
  <si>
    <t>9:00am-4:00pm</t>
  </si>
  <si>
    <t>T4,Th4</t>
  </si>
  <si>
    <t>Clarksburg Town Library</t>
  </si>
  <si>
    <t>711 West Cross Road</t>
  </si>
  <si>
    <t>Clarksburg</t>
  </si>
  <si>
    <t>01247-9716</t>
  </si>
  <si>
    <t>Greenfield Public Library</t>
  </si>
  <si>
    <t>402 Main Street</t>
  </si>
  <si>
    <t>01301-3305</t>
  </si>
  <si>
    <t>2:00 - 3:45 PM</t>
  </si>
  <si>
    <t>9:30am-12:30pm</t>
  </si>
  <si>
    <t>M2,T2,W4,F2</t>
  </si>
  <si>
    <t>Greenfield Community College, Library/LRC</t>
  </si>
  <si>
    <t>1 College Drive</t>
  </si>
  <si>
    <t>01301-9755</t>
  </si>
  <si>
    <t>2:00 -3:45 PM</t>
  </si>
  <si>
    <t>MON,TU,WED,FRI</t>
  </si>
  <si>
    <t>T2</t>
  </si>
  <si>
    <t>Young Men's Library Association</t>
  </si>
  <si>
    <t>37 Main Street</t>
  </si>
  <si>
    <t>Ware</t>
  </si>
  <si>
    <t>01082-1317</t>
  </si>
  <si>
    <t>11:00 - 3:00 PM</t>
  </si>
  <si>
    <t>9:30 a.m. - 7:00 p.m. / Same</t>
  </si>
  <si>
    <t>9/15-5/19 Open 1st &amp; 3rd Sat.-10-2 / Closed</t>
  </si>
  <si>
    <t>01379-0236</t>
  </si>
  <si>
    <t xml:space="preserve">11:00;  1:00 </t>
  </si>
  <si>
    <t>TUES;  THUR</t>
  </si>
  <si>
    <t>Daily, Van 1 exc. T3</t>
  </si>
  <si>
    <t>West Springfield Public Library</t>
  </si>
  <si>
    <t>9:00 a.m. - 4:00 p.m. / Closed</t>
  </si>
  <si>
    <t>lock box</t>
  </si>
  <si>
    <t>10:00 p.m. - 8:00 p.m.</t>
  </si>
  <si>
    <t>10:00 p.m. - 6:00 p.m.</t>
  </si>
  <si>
    <t>badge required</t>
  </si>
  <si>
    <t>10:00 a.m. - 6:00 p.m.</t>
  </si>
  <si>
    <t>TUES 12:OO; FRI 2:00</t>
  </si>
  <si>
    <t>TUES, FRI</t>
  </si>
  <si>
    <t>BUZZ TOWN MANAGER IF CLOSED</t>
  </si>
  <si>
    <t>12:00pm-5:00pm</t>
  </si>
  <si>
    <t>Daily, M3,T3,W3,Th1,F1</t>
  </si>
  <si>
    <t>Westfield Athenaeum</t>
  </si>
  <si>
    <t>6 Elm Street</t>
  </si>
  <si>
    <t>Westfield</t>
  </si>
  <si>
    <t>01085-2997</t>
  </si>
  <si>
    <t>8:30am-8:00pm</t>
  </si>
  <si>
    <t>T3,Th1,F1</t>
  </si>
  <si>
    <t>Westfield State College, Ely Library</t>
  </si>
  <si>
    <t>577 Western Avenue</t>
  </si>
  <si>
    <t>01086-2580</t>
  </si>
  <si>
    <t>TUE,THUR,FR</t>
  </si>
  <si>
    <t>Th1</t>
  </si>
  <si>
    <t>Westfield Vocational Tech. High School Library</t>
  </si>
  <si>
    <t>33 Smith Avenue</t>
  </si>
  <si>
    <t>49 East Main Street</t>
  </si>
  <si>
    <t>Orange</t>
  </si>
  <si>
    <t>01364-1267</t>
  </si>
  <si>
    <t>11:30 - 1:00 PM</t>
  </si>
  <si>
    <t>Otis Library and Museum</t>
  </si>
  <si>
    <t>P.O. Box 126</t>
  </si>
  <si>
    <t>Otis</t>
  </si>
  <si>
    <t>01253-0126</t>
  </si>
  <si>
    <t>Palmer Public Library</t>
  </si>
  <si>
    <t>Smith College Libraries</t>
  </si>
  <si>
    <t>7 Neilson Library</t>
  </si>
  <si>
    <t>01063-6310</t>
  </si>
  <si>
    <t>7:45am-11:00pm</t>
  </si>
  <si>
    <t>10:00am-11:00pm</t>
  </si>
  <si>
    <t>455 Berkshire Trail</t>
  </si>
  <si>
    <t>Cummington</t>
  </si>
  <si>
    <t>01026-9610</t>
  </si>
  <si>
    <t>6:00pm-9:00pm</t>
  </si>
  <si>
    <t>8:30am-12:30pm</t>
  </si>
  <si>
    <t>T4,W5,F3</t>
  </si>
  <si>
    <t>Dalton Free Public Library</t>
  </si>
  <si>
    <t>462 Main Street</t>
  </si>
  <si>
    <t>Dalton</t>
  </si>
  <si>
    <t>01226-1683</t>
  </si>
  <si>
    <t>9:30 - 10:45</t>
  </si>
  <si>
    <t>TUE,WED,FRI</t>
  </si>
  <si>
    <t>12:00pm-8:00pm</t>
  </si>
  <si>
    <t>12:00pm-5:30pm</t>
  </si>
  <si>
    <t>T1</t>
  </si>
  <si>
    <t>William J. Dean Technical High School Library</t>
  </si>
  <si>
    <t>1045 Main Street</t>
  </si>
  <si>
    <t>01040-5373</t>
  </si>
  <si>
    <t>8:00am-3:00pm</t>
  </si>
  <si>
    <t>8:00am-3:45pm</t>
  </si>
  <si>
    <t>M2,W4,F2</t>
  </si>
  <si>
    <t>Tilton Library</t>
  </si>
  <si>
    <t>75 North Main Street</t>
  </si>
  <si>
    <t>South Deerfield</t>
  </si>
  <si>
    <t>01373-1014</t>
  </si>
  <si>
    <t>8:15 - 9:00</t>
  </si>
  <si>
    <t>MON,WED,FR</t>
  </si>
  <si>
    <t>Holyoke Public Library</t>
  </si>
  <si>
    <t>335 Maple Street</t>
  </si>
  <si>
    <t>01040-4999</t>
  </si>
  <si>
    <t>9:45 - 12:45</t>
  </si>
  <si>
    <t>8:30am-6:00pm</t>
  </si>
  <si>
    <t>8:30am-5:00pm</t>
  </si>
  <si>
    <t>Huntington Public Library</t>
  </si>
  <si>
    <t>P.O. Box 597</t>
  </si>
  <si>
    <t>Huntington</t>
  </si>
  <si>
    <t>01050-0597</t>
  </si>
  <si>
    <t>9:30am-11:30am</t>
  </si>
  <si>
    <t>3 South Road</t>
  </si>
  <si>
    <t>Westhampton</t>
  </si>
  <si>
    <t>01027-9661</t>
  </si>
  <si>
    <t>8:45 - 11:30 AM</t>
  </si>
  <si>
    <t>9:00am-12:00pm, 1:00pm-5:00pm</t>
  </si>
  <si>
    <t>9:00am-12:00pm, 2:00pm-8:00pm</t>
  </si>
  <si>
    <t>1:00 p.m - 7:00 p.m.</t>
  </si>
  <si>
    <t>10:00 a.m. - 4:00 p.m.</t>
  </si>
  <si>
    <t>9:00 a.m. - 12:00 p.m.</t>
  </si>
  <si>
    <t>alarm</t>
  </si>
  <si>
    <t>8:30 A.M.</t>
  </si>
  <si>
    <t>Wilbraham Public Library</t>
  </si>
  <si>
    <t>25 Crane Park Drive</t>
  </si>
  <si>
    <t>Wilbraham</t>
  </si>
  <si>
    <t>01095-1799</t>
  </si>
  <si>
    <t>12:00 - 1:45 PM</t>
  </si>
  <si>
    <t>10:00 a.m. - 8:00 p.m. / 10-5</t>
  </si>
  <si>
    <t>9:00 a.m. - 9:00 p.m. / Same</t>
  </si>
  <si>
    <t>7:00 a.m. - 2:00 p.m.</t>
  </si>
  <si>
    <t>9:00 a.m. - 5:00 p.m. / Same</t>
  </si>
  <si>
    <t>Williamsburg</t>
  </si>
  <si>
    <t>01096-0772</t>
  </si>
  <si>
    <t>8:15 - 10:00 AM</t>
  </si>
  <si>
    <t>David &amp; Joyce Milne Public Library</t>
  </si>
  <si>
    <t>1095 Main Street</t>
  </si>
  <si>
    <t>01267-2627</t>
  </si>
  <si>
    <t>11:15 - 2:00 PM</t>
  </si>
  <si>
    <t>Windsor Free Public Library</t>
  </si>
  <si>
    <t>P.O. Box 118</t>
  </si>
  <si>
    <t>Windsor</t>
  </si>
  <si>
    <t>01270-0118</t>
  </si>
  <si>
    <t>5:00pm-7:00pm</t>
  </si>
  <si>
    <t>4:30pm-6:30pm</t>
  </si>
  <si>
    <t>12:00pm-4:00pm</t>
  </si>
  <si>
    <t>Worthington Library</t>
  </si>
  <si>
    <t>P.O. Box 598</t>
  </si>
  <si>
    <t>Worthington</t>
  </si>
  <si>
    <t>01098-0598</t>
  </si>
  <si>
    <t>Daily</t>
  </si>
  <si>
    <t>WMRLS (CLGS plus HILC)</t>
  </si>
  <si>
    <t>01073-9412</t>
  </si>
  <si>
    <t>9:15 - 3:00</t>
  </si>
  <si>
    <t>TU,THUR,FRI</t>
  </si>
  <si>
    <t>W3,F1</t>
  </si>
  <si>
    <t>Southwick Public Library</t>
  </si>
  <si>
    <t>95 Feeding Hills Road</t>
  </si>
  <si>
    <t>Southwick</t>
  </si>
  <si>
    <t>01077-9683</t>
  </si>
  <si>
    <t>12:00pm-6:00pm</t>
  </si>
  <si>
    <t>North Adams</t>
  </si>
  <si>
    <t>01247-9250</t>
  </si>
  <si>
    <t>11:00 - 2:00</t>
  </si>
  <si>
    <t>01354-9758</t>
  </si>
  <si>
    <t>THURS</t>
  </si>
  <si>
    <t>Goshen Free Public Library</t>
  </si>
  <si>
    <t>P.O. Box 320</t>
  </si>
  <si>
    <t>Goshen</t>
  </si>
  <si>
    <t>01032-0320</t>
  </si>
  <si>
    <t>11:00am-1:00pm</t>
  </si>
  <si>
    <t>M1,W1,F2</t>
  </si>
  <si>
    <t>Granby Free Public Library</t>
  </si>
  <si>
    <t>1 Library Lane</t>
  </si>
  <si>
    <t>Granby</t>
  </si>
  <si>
    <t>01033-9451</t>
  </si>
  <si>
    <t>8:45 - 11:30</t>
  </si>
  <si>
    <t>10:30am-7:00pm</t>
  </si>
  <si>
    <t>10:30am-1:00pm</t>
  </si>
  <si>
    <t>Granville Public Library</t>
  </si>
  <si>
    <t>2 Granby Road</t>
  </si>
  <si>
    <t>Granville</t>
  </si>
  <si>
    <t>01034-9539</t>
  </si>
  <si>
    <t>10:00am-12:00pm, 3:00pm-8:00pm</t>
  </si>
  <si>
    <t>M3,T5,W5,F4</t>
  </si>
  <si>
    <t>Mason Library</t>
  </si>
  <si>
    <t>231 Main Street</t>
  </si>
  <si>
    <t>Great Barrington</t>
  </si>
  <si>
    <t>01230-1604</t>
  </si>
  <si>
    <t>AFTERNOONS</t>
  </si>
  <si>
    <t>MON,TU,WEDFRI</t>
  </si>
  <si>
    <t>10:00am-5:45pm</t>
  </si>
  <si>
    <t>12:00pm-7:45pm</t>
  </si>
  <si>
    <t>9:00am-12:45pm</t>
  </si>
  <si>
    <t>M2,T2,W2,Th4,F2</t>
  </si>
  <si>
    <t>4:00pm-6:00pm</t>
  </si>
  <si>
    <t>9:30am-12:30pm, 7:00pm-9:00pm</t>
  </si>
  <si>
    <t>Grace Hall Memorial Library</t>
  </si>
  <si>
    <t>161 Main Road</t>
  </si>
  <si>
    <t>Montgomery</t>
  </si>
  <si>
    <t>01085-9525</t>
  </si>
  <si>
    <t>11:00am-5:30pm</t>
  </si>
  <si>
    <t>M4,W4</t>
  </si>
  <si>
    <t>M1,W2,F1</t>
  </si>
  <si>
    <t>key to foyer</t>
  </si>
  <si>
    <t>10:00 a.m. - 8:00 p.m.</t>
  </si>
  <si>
    <t>10:00 a.m. - 5:00 p.m.</t>
  </si>
  <si>
    <t>1:00 p.m. - 8:00 p.m.</t>
  </si>
  <si>
    <t>10:00 a.m. - 1:00 p.m. / Closed</t>
  </si>
  <si>
    <t>9:30 a.m. - 5:30 p.m. / Same</t>
  </si>
  <si>
    <t>12:00 p.m. - 5:00 p.m. / Same</t>
  </si>
  <si>
    <t>12:00 p.m. - 7:00 p.m. / Same</t>
  </si>
  <si>
    <t>4:00 p.m. - 7:00 p.m. / Same</t>
  </si>
  <si>
    <t>doorbell before 9am</t>
  </si>
  <si>
    <t>10:00 a.m. - 8:30 p.m. / Same</t>
  </si>
  <si>
    <t>10:00 a.m. - 5:30 p.m. / Same</t>
  </si>
  <si>
    <t>1:00 p.m. - 8:00 p.m. /  Same</t>
  </si>
  <si>
    <t>9:00 a.m. - 1:00 p.m.  / Closed</t>
  </si>
  <si>
    <t>7:00 a.m.-2:30 p.m.</t>
  </si>
  <si>
    <t>9:00 p.m. - 9:00 p.m.</t>
  </si>
  <si>
    <t>10:00 a.m. - 2:00 p.m.</t>
  </si>
  <si>
    <t>Closed / Closed</t>
  </si>
  <si>
    <t>2:00 p.m. - 5:00 p.m. / Same</t>
  </si>
  <si>
    <t>10:00 a.m. - 8:00 p.m. / Same</t>
  </si>
  <si>
    <t>10:00 a.m. - 12:00 p.m. / Same</t>
  </si>
  <si>
    <t>10:00 a.m. - 5:00 p.m. / Closed</t>
  </si>
  <si>
    <t>key</t>
  </si>
  <si>
    <t>11:00 a.m. - 6:30 p.m. / Same</t>
  </si>
  <si>
    <t>11:00 a.m. - 6:30 p.m. /  Same</t>
  </si>
  <si>
    <t>10:00 a.m. - 1:00 p.m. / Same</t>
  </si>
  <si>
    <t>9:00 a.m. - 8:00 p.m. / Same</t>
  </si>
  <si>
    <t>12:00 p.m. - 8:00 p.m. / Same</t>
  </si>
  <si>
    <t>10:00 a.m. - 2:00 p.m. / Same</t>
  </si>
  <si>
    <t>10:00 a.m. - 5:00 p.m. / Same</t>
  </si>
  <si>
    <t>01085-2710</t>
  </si>
  <si>
    <t>THUR 10:30 AM</t>
  </si>
  <si>
    <t>7:15am-2:05pm</t>
  </si>
  <si>
    <t>C/Wmars</t>
  </si>
  <si>
    <t>M4,T3,Th3</t>
  </si>
  <si>
    <t>Palmer</t>
  </si>
  <si>
    <t>01069-1265</t>
  </si>
  <si>
    <t>1:30 - 3:00 PM</t>
  </si>
  <si>
    <t>1455 North Main Street</t>
  </si>
  <si>
    <t>Please check web site for information on non-term hours</t>
  </si>
  <si>
    <t>Hampshire College, Johnson Library Center</t>
  </si>
  <si>
    <t>893 West Street, Route 116</t>
  </si>
  <si>
    <t>01002-5001</t>
  </si>
  <si>
    <t>8:30am-12:00am</t>
  </si>
  <si>
    <t>10:00am-12:00am</t>
  </si>
  <si>
    <t>Amherst College Library</t>
  </si>
  <si>
    <t>Box 2256, Amherst College</t>
  </si>
  <si>
    <t>01002-2256</t>
  </si>
  <si>
    <t>10_00 - 4:00</t>
  </si>
  <si>
    <t>8:00am-1:00am</t>
  </si>
  <si>
    <t>9:30am-11:00pm</t>
  </si>
  <si>
    <t>Umass Library - Amherst</t>
  </si>
  <si>
    <t>University of Massachusetts</t>
  </si>
  <si>
    <t>01003-9272</t>
  </si>
  <si>
    <t>Sunday 11am through Friday 9:00pm</t>
  </si>
  <si>
    <t>Hinsdale Public Library</t>
  </si>
  <si>
    <t>P.O. Box 397</t>
  </si>
  <si>
    <t>Hinsdale</t>
  </si>
  <si>
    <t>01235-0397</t>
  </si>
  <si>
    <t>8:30am-1:00pm</t>
  </si>
  <si>
    <t>2:00pm-6:30pm</t>
  </si>
  <si>
    <t>4:00pm-8:00pm</t>
  </si>
  <si>
    <t>Holland Public Library</t>
  </si>
  <si>
    <t>Holland</t>
  </si>
  <si>
    <t>01521-0009</t>
  </si>
  <si>
    <t>M1,T1,W1,Th3,F2</t>
  </si>
  <si>
    <t>P.O. Box 438</t>
  </si>
  <si>
    <t>Russell</t>
  </si>
  <si>
    <t>01071-0438</t>
  </si>
  <si>
    <t>Sandisfield Free Public Library</t>
  </si>
  <si>
    <t>P.O. Box 183</t>
  </si>
  <si>
    <t>Sandisfield</t>
  </si>
  <si>
    <t>01255-0183</t>
  </si>
  <si>
    <t>9:00am-12:30pm</t>
  </si>
  <si>
    <t>6:30pm-8:30pm</t>
  </si>
  <si>
    <t>Westhampton Memorial Library</t>
  </si>
  <si>
    <t>9:00 a.m. - 4:00 p.m. / 9:00 a.m. - 1:00 p.m.</t>
  </si>
  <si>
    <t>1:00 p.m. - 8:00 p.m. / Same</t>
  </si>
  <si>
    <t>1:00 p.m. - 5:00 p.m. / Same</t>
  </si>
  <si>
    <t>10:00 a.m. - 2:00 p.m. / Closed</t>
  </si>
  <si>
    <t>P.O. Box 1218, Harvard Road</t>
  </si>
  <si>
    <t>The Salter College</t>
  </si>
  <si>
    <t>184 West Boylston Street</t>
  </si>
  <si>
    <t>9:00 a.m. - 8:30 p.m.</t>
  </si>
  <si>
    <t>12:00 p.m. - 8:00 p.m.</t>
  </si>
  <si>
    <t>10:00 a.m. - 5:00 p.m./ Closed</t>
  </si>
  <si>
    <t>Northbridge High School</t>
  </si>
  <si>
    <t>427 Linwood Avenue</t>
  </si>
  <si>
    <t xml:space="preserve">Whitinsville </t>
  </si>
  <si>
    <t>7:00 a.m.- 2:30 p.m.</t>
  </si>
  <si>
    <t>7:00 a.m. -4:00 p.m.</t>
  </si>
  <si>
    <t>9:00 a.m. - 5:00 p.m. / 9:00 a.m. - 1:00 p.m.</t>
  </si>
  <si>
    <t>9:00 a.m. - 8:30 p.m. / Same</t>
  </si>
  <si>
    <t>9:00 a.m. - 5:00 p.m. / Closed</t>
  </si>
  <si>
    <t>9:00 a.m. - 2:00 p.m. /  Closed</t>
  </si>
  <si>
    <t>9:00 a.m. - 9:00 p.m.</t>
  </si>
  <si>
    <t>separate door slot</t>
  </si>
  <si>
    <t>key/code</t>
  </si>
  <si>
    <t>6:00 p.m. - 8:00 p.m. / Same</t>
  </si>
  <si>
    <t>1:30 p.m. - 5:30 p.m. / 9:00 a.m. - 2:00 p.m.</t>
  </si>
  <si>
    <t>1:00 p.m. - 7:00 p.m. / Same</t>
  </si>
  <si>
    <t>1:00 p.m. - 6:00 p.m. / Same</t>
  </si>
  <si>
    <t>9:00 a.m. - 12:00 p.m. / Same</t>
  </si>
  <si>
    <t>10:30 a.m. - 8:30 p.m.</t>
  </si>
  <si>
    <t>12:00 noon - 4:00 p.m.</t>
  </si>
  <si>
    <t>4 Sandy Lane</t>
  </si>
  <si>
    <t>12:00 - 4:00 PM (HILC AND CLGS)</t>
  </si>
  <si>
    <r>
      <t xml:space="preserve">(DAILY, 2 COURIERS) </t>
    </r>
    <r>
      <rPr>
        <sz val="10"/>
        <color indexed="8"/>
        <rFont val="Arial"/>
        <family val="2"/>
      </rPr>
      <t>10</t>
    </r>
  </si>
  <si>
    <t>11:30;    10:00</t>
  </si>
  <si>
    <t>WED; FRI</t>
  </si>
  <si>
    <t>MassCat/KOHA</t>
  </si>
  <si>
    <t>McCann Technical School Library Media Center</t>
  </si>
  <si>
    <t>70 Hodges Crossroads</t>
  </si>
  <si>
    <t>01247-3940</t>
  </si>
  <si>
    <t>7:45am-3:00pm</t>
  </si>
  <si>
    <t>Middlefield Public Library</t>
  </si>
  <si>
    <t>Middlefield</t>
  </si>
  <si>
    <t>01243-0128</t>
  </si>
  <si>
    <t>4:00pm-7:00pm</t>
  </si>
  <si>
    <t>12:00pm-3:00pm</t>
  </si>
  <si>
    <t>Mohawk Trail Regional School Resource Center</t>
  </si>
  <si>
    <t>26 Ashfield Road</t>
  </si>
  <si>
    <t>Shelburne Falls</t>
  </si>
  <si>
    <t>01370-9416</t>
  </si>
  <si>
    <t xml:space="preserve"> </t>
  </si>
  <si>
    <t>Monson Free Library</t>
  </si>
  <si>
    <t>2 High Street</t>
  </si>
  <si>
    <t>Monson</t>
  </si>
  <si>
    <t>01057-1095</t>
  </si>
  <si>
    <t>12:00 - 3:00</t>
  </si>
  <si>
    <t>M2,T2.W2,Th4,F2</t>
  </si>
  <si>
    <t>Carnegie Public Library</t>
  </si>
  <si>
    <t>201 Avenue A</t>
  </si>
  <si>
    <t>Turners Falls</t>
  </si>
  <si>
    <t>01376-1989</t>
  </si>
  <si>
    <t>1:00 - 3:45 PM</t>
  </si>
  <si>
    <t>Monterey Library</t>
  </si>
  <si>
    <t>P.O. Box 172</t>
  </si>
  <si>
    <t>Monterey</t>
  </si>
  <si>
    <t>01245-0172</t>
  </si>
  <si>
    <t>7:00pm-9:00pm</t>
  </si>
  <si>
    <t>9:30am-12:00pm</t>
  </si>
  <si>
    <t>3:00pm-5:00pm</t>
  </si>
  <si>
    <t>01034-9551</t>
  </si>
  <si>
    <t>Western Mass. Ctr. For Healthy Communities Lib.</t>
  </si>
  <si>
    <t>489 Whitney Avenue, Suite 201</t>
  </si>
  <si>
    <t>01040-2711</t>
  </si>
  <si>
    <t>Wales Public Library</t>
  </si>
  <si>
    <t>P.O. Box 243</t>
  </si>
  <si>
    <t>Wales</t>
  </si>
  <si>
    <t>01081-0243</t>
  </si>
  <si>
    <t>10:00am-12:00pm, 3:00pm-7:00pm</t>
  </si>
  <si>
    <t>October</t>
  </si>
  <si>
    <t>March</t>
  </si>
  <si>
    <t>HOURS</t>
  </si>
  <si>
    <t>LOCK BOX /KEY</t>
  </si>
  <si>
    <t>Closed / 9:00 a.m. - 2:00 p.m.</t>
  </si>
  <si>
    <t>9:00 a.m. - 2:00 p.m. / Closed</t>
  </si>
  <si>
    <t>1:30 p.m. - 7:00 p.m.</t>
  </si>
  <si>
    <t>1:30 p.m. - 700 p.m.</t>
  </si>
  <si>
    <t>MassCat</t>
  </si>
  <si>
    <t>Algonquin Reg. High School</t>
  </si>
  <si>
    <t>NOBLE</t>
  </si>
  <si>
    <t>9:00 a.m.- 5:00 p.m.</t>
  </si>
  <si>
    <t>9:00 a.m. - 2:00 p.m.</t>
  </si>
  <si>
    <t>1:00 p.m. - 8:00 p.m.  /  Same</t>
  </si>
  <si>
    <t>Networks within the Boston Region:</t>
  </si>
  <si>
    <t>MBLN</t>
  </si>
  <si>
    <t>FLO</t>
  </si>
  <si>
    <t>7:00 a.m. - 2:30 p.m.</t>
  </si>
  <si>
    <t>9:00 a.m. - 5:30 p.m.</t>
  </si>
  <si>
    <t>8:00 a.m. - 4:30 p.m.</t>
  </si>
  <si>
    <t>7:00 a.m. - 3:00 p.m.</t>
  </si>
  <si>
    <t>7:00 a.m. - 1:50 p.m.</t>
  </si>
  <si>
    <t>Atlantic Union College</t>
  </si>
  <si>
    <t>8:00 a.m.- 10:00 p.m.</t>
  </si>
  <si>
    <t>8:00 a.m. - 1:00 p.m.</t>
  </si>
  <si>
    <t>8:00 a.m. - 5:00 p.m.</t>
  </si>
  <si>
    <t>8:00 a.m.-11:00 p.m./8:00a.m.-10:00p.m.</t>
  </si>
  <si>
    <t>8:00 a.m.-5:00 p.m. / Same</t>
  </si>
  <si>
    <t>12:00 p.m.-6:00 p.m./Same</t>
  </si>
  <si>
    <t>7:30 a.m.-8:30 p.m./8:00a.m.-5:00p.m.</t>
  </si>
  <si>
    <t>7;30a.m.-4:00p.m./ 8:00a.m.-4:00p,m.</t>
  </si>
  <si>
    <t>7:45 a.m.-11:30p.m./8:30a.m.-4:30p.m.</t>
  </si>
  <si>
    <t>10:00 a.m. - 3:00 p.m. / Closed</t>
  </si>
  <si>
    <t>10:00 a.m. - 6:00 p.m. / Same</t>
  </si>
  <si>
    <t>2:00 p.m. - 8:00 p.m.</t>
  </si>
  <si>
    <t>2:00 p.m. - 5:00 p.m.</t>
  </si>
  <si>
    <t>box</t>
  </si>
  <si>
    <t>Pelham Library</t>
  </si>
  <si>
    <t>2 South Valley Road</t>
  </si>
  <si>
    <t>Pelham</t>
  </si>
  <si>
    <t>01002-9716</t>
  </si>
  <si>
    <t>9:30AM;  2:45PM</t>
  </si>
  <si>
    <t>Peru Library</t>
  </si>
  <si>
    <t>6 WEST MAIN ROAD</t>
  </si>
  <si>
    <t>PERU</t>
  </si>
  <si>
    <t>M4,T4,W5,Th4,F3</t>
  </si>
  <si>
    <t>Berkshire Athenaeum</t>
  </si>
  <si>
    <t>1 Wendell Avenue</t>
  </si>
  <si>
    <t>01201-6305</t>
  </si>
  <si>
    <t>9:15 - 12 PM</t>
  </si>
  <si>
    <t>Shaw Memorial Library</t>
  </si>
  <si>
    <t>312 Main Street</t>
  </si>
  <si>
    <t>Plainfield</t>
  </si>
  <si>
    <t>01070-9709</t>
  </si>
  <si>
    <t>F4</t>
  </si>
  <si>
    <t>Ramsdell Public Library-Great Barrington</t>
  </si>
  <si>
    <t>1087 MAIN STREET</t>
  </si>
  <si>
    <t>HOUSATONIC</t>
  </si>
  <si>
    <t>01236-0568</t>
  </si>
  <si>
    <t>11:45 - 12:30 PM</t>
  </si>
  <si>
    <t>TUES,FRI</t>
  </si>
  <si>
    <t>Richmond Free Public Library</t>
  </si>
  <si>
    <t>2821 State Road</t>
  </si>
  <si>
    <t>Richmond</t>
  </si>
  <si>
    <t>01254-5036</t>
  </si>
  <si>
    <t>11:00 - 12:00 PM</t>
  </si>
  <si>
    <t>Rowe Town Library</t>
  </si>
  <si>
    <t>P.O. Box 457</t>
  </si>
  <si>
    <t>Rowe</t>
  </si>
  <si>
    <t>01367-0457</t>
  </si>
  <si>
    <t>Russell Public Library</t>
  </si>
  <si>
    <t>10:00 noon - 5:00 p.m. / Same</t>
  </si>
  <si>
    <t>12:00 noon - 7:00 p.m. / Same</t>
  </si>
  <si>
    <t>key/alarm</t>
  </si>
  <si>
    <t>10:00 a.m. - 9:00 p.m.</t>
  </si>
  <si>
    <t>1:00 p.m. - 9:00 p.m.</t>
  </si>
  <si>
    <t>10:00 a.m. - 3:00 p.m.</t>
  </si>
  <si>
    <t>10:00 a.m. - 9:00 p.m. / Same</t>
  </si>
  <si>
    <t>10:00 a.m. - 4:00 p.m. / 10:00 a.m. - 2:00 p.m.</t>
  </si>
  <si>
    <t>9:30 a.m. - 5:30 p.m.</t>
  </si>
  <si>
    <t>9:30 a.m. - 8:00 p.m.</t>
  </si>
  <si>
    <t>11:00 a.m.- 5:00 p.m.</t>
  </si>
  <si>
    <t>10:00a.m.-5:00p.m./ Closed</t>
  </si>
  <si>
    <t>8:00 a.m. - 12:00 p.m.</t>
  </si>
  <si>
    <t>MCI Shirley Medium Security</t>
  </si>
  <si>
    <t>9:00a.m.-5:00p.m./9:00a.m.-5:00p.m.</t>
  </si>
  <si>
    <t>8:30 a.m.-1:00a.m./8:30a.m.-4:30p.m.</t>
  </si>
  <si>
    <t>8:30 a.m.-11:00p.m. 8:30a.m. 4:30p.m.</t>
  </si>
  <si>
    <t>10:00 a.m.-11:00p.m. / Closed</t>
  </si>
  <si>
    <t>8:00 a.m. - Midnight</t>
  </si>
  <si>
    <t>8:00 a.m. - 10:00 p.m.</t>
  </si>
  <si>
    <t>10:00 a.m. -10:00 p.m.</t>
  </si>
  <si>
    <t>8:00 a.m. -11:00 p.m./8:00 a.m.-9:30 p.m.</t>
  </si>
  <si>
    <t>8:00a.m.-5:00 p.m./8:00a.m.-4:00p.m.</t>
  </si>
  <si>
    <t>9:00 a.m.-5:00p.m./ Closed</t>
  </si>
  <si>
    <t>8:00a.m.-11:00p.m./ 8:30a.m.-10:00p.m.</t>
  </si>
  <si>
    <t>8:00a.m.-4:30 p.m. / Closed</t>
  </si>
  <si>
    <t>12:00 p.m.-5:00 p.m./ Closed</t>
  </si>
  <si>
    <t>8:30 a.m. - 12:00 a.m./ 8:30a.m.-9:00 p.m.</t>
  </si>
  <si>
    <t>8:30 a.m.- 6:00 p.m/ 8:30a.m.-9:00p.m.</t>
  </si>
  <si>
    <t>10:00 a.m.- 5:00 p.m. / Closed</t>
  </si>
  <si>
    <t>8:00 a.m.-Midnight/8:00a.m.-10:00p.m.</t>
  </si>
  <si>
    <t>8:00 a.m.-9:00 p.m./ 8:00a.m.-5:00p.m.</t>
  </si>
  <si>
    <t>9:00 a.m. - 9:00 p.m./ Closed</t>
  </si>
  <si>
    <t>8:00 a.m. - 9:00 p.m. / 8:00 a.m.-4:00 p.m.</t>
  </si>
  <si>
    <t>12:00 p.m. - 8:30 p.m.</t>
  </si>
  <si>
    <t>9:30 a.m. - 8:30 p.m.</t>
  </si>
  <si>
    <t>9:30 a.m. - 5:00 p.m.</t>
  </si>
  <si>
    <t>2:00 p.m. - 8:00 p.m. / 12-8</t>
  </si>
  <si>
    <t>10:00 a.m. - 4:00 p.m. / 10-6</t>
  </si>
  <si>
    <t>Southwick Tolland Regional High School</t>
  </si>
  <si>
    <t>93 Feeding Hills Road</t>
  </si>
  <si>
    <t>7:00am-3:00pm</t>
  </si>
  <si>
    <t xml:space="preserve">Dailycourier </t>
  </si>
  <si>
    <t>Springfield Library</t>
  </si>
  <si>
    <t>220 State Street</t>
  </si>
  <si>
    <t>01103-1772</t>
  </si>
  <si>
    <t>10:30 - 2:45 PM</t>
  </si>
  <si>
    <t>10--DAILY X 2</t>
  </si>
  <si>
    <t>KEYCARD</t>
  </si>
  <si>
    <t>Stockbridge Library Association</t>
  </si>
  <si>
    <t>P.O. Box 119</t>
  </si>
  <si>
    <t>Stockbridge</t>
  </si>
  <si>
    <t>01262-0119</t>
  </si>
  <si>
    <t>11:00 - 1:00 PM</t>
  </si>
  <si>
    <t>MON;TU;WED;FRI</t>
  </si>
  <si>
    <t>Sunderland Public Library</t>
  </si>
  <si>
    <t>20 School Street</t>
  </si>
  <si>
    <t>Sunderland</t>
  </si>
  <si>
    <t>01375-9503</t>
  </si>
  <si>
    <t>8:00 - 9:00 AM</t>
  </si>
  <si>
    <t>Taconic High School Library</t>
  </si>
  <si>
    <t>96 Valentine Road</t>
  </si>
  <si>
    <t>01201-3022</t>
  </si>
  <si>
    <t>7:20am-3:00pm</t>
  </si>
  <si>
    <t>Tolland Public Library</t>
  </si>
  <si>
    <t>22 Clubhouse Road</t>
  </si>
  <si>
    <t>Tolland</t>
  </si>
  <si>
    <t>8:00a.m.-4:00p.m./8:00a.m.-noon</t>
  </si>
  <si>
    <t>9:00a.m.-3:00p.m./ Closed</t>
  </si>
  <si>
    <t>7:30 a.m. - 11:00 p.m.</t>
  </si>
  <si>
    <t>7:30 a.m. - 9:00 p,m</t>
  </si>
  <si>
    <t>11:00a.m.-8:00p.m./11:00a.m.-5:00 p.m.</t>
  </si>
  <si>
    <t>10-5; 6:30-8:30 /11-5; 6:30-8:30</t>
  </si>
  <si>
    <t>1:30-8:30 / closed</t>
  </si>
  <si>
    <t>1:30-5; 6:30-8:30 / 11-5 ; 6:30-8:30</t>
  </si>
  <si>
    <t>9:30 a.m. - 4:00 p.m. / 9:30 a.m. - 12:30 p.m.</t>
  </si>
  <si>
    <t>9:00 a.m. - 12:00 p.m. &amp; 1-5/Same</t>
  </si>
  <si>
    <t>10:00 a.m. - 4:00 p.m. / Closed</t>
  </si>
  <si>
    <t>2:00 p.m. - 7:00 p.m.</t>
  </si>
  <si>
    <t>1:00 p.m. - 3:00 p.m.&amp; 5:00 p.m. - 8:00 p.m.</t>
  </si>
  <si>
    <t>9:00 a.m. - 12:00 p.m. &amp; 1:00 p.m. - 3:00 p.m.</t>
  </si>
  <si>
    <t>9:00 a.m. - 11:00 a.m. (1st &amp; 3rd)</t>
  </si>
  <si>
    <t>12:00 p.m. - 5:00 p.m. / Closed</t>
  </si>
  <si>
    <t>10:00 a.m. - 3:00 p.m. / 10-1</t>
  </si>
  <si>
    <t>10:00 - 8:30 / 1 - 5 &amp; 6:30 - 8:30</t>
  </si>
  <si>
    <t>1:00 - 5:00 &amp; 6:30 - 8:30 / Same</t>
  </si>
  <si>
    <t>10:00 p.m. - 7:00 p.m. / Same</t>
  </si>
  <si>
    <t>10:00 a.m. - 7:00 p.m. / Same</t>
  </si>
  <si>
    <t>10:00 a.m. - 3:00 p.m. / 10 - 1</t>
  </si>
  <si>
    <t>1:30 p.m. - 5:00 p.m. / Same</t>
  </si>
  <si>
    <t>10:30 a.m. - 9:00 p.m. / Same</t>
  </si>
  <si>
    <t>10:30 a.m. - 5:00 p.m. / Same</t>
  </si>
  <si>
    <t>2:00 p.m. - 6:00 p.m.</t>
  </si>
  <si>
    <t>1:00 p.m. - 7:00 p.m.</t>
  </si>
  <si>
    <t>4:00 p.m. - 7:00 p.m.</t>
  </si>
  <si>
    <t>9:00 a.m. - 12:00 p.m./ Closed</t>
  </si>
  <si>
    <t>2:00 p.m. - 9:00 p.m. / Same</t>
  </si>
  <si>
    <t>8:00 a.m. - 6:00 p.m.</t>
  </si>
  <si>
    <t>8:00 a.m. - 9:00 p.m.</t>
  </si>
  <si>
    <t xml:space="preserve">8:00 a.m. - 4:00 p.m. </t>
  </si>
  <si>
    <t>NETWORK</t>
  </si>
  <si>
    <t>CW/MARS</t>
  </si>
  <si>
    <t>12:30 p.m. - 5:00 p.m. / Closed</t>
  </si>
  <si>
    <t>warehouse</t>
  </si>
  <si>
    <t>8:00a.m.-10:00p.m./8:00a.m.-8:00p.m.</t>
  </si>
  <si>
    <t>8:00a.m.-8:00p.m./8:00a.m.-5:00p.m.</t>
  </si>
  <si>
    <t>10:00 a.m. - 1:00 p.m. &amp; 5-8 p.m./10-8</t>
  </si>
  <si>
    <t>3:00 p.m. - 8:00 p.m./Same</t>
  </si>
  <si>
    <t>2:00 p.m. - 6:00 p.m./Same</t>
  </si>
  <si>
    <t>9:00 a.m. - 1:00 p.m./Closed</t>
  </si>
  <si>
    <t>11:00 a.m. - 5:00 p.m.</t>
  </si>
  <si>
    <t>10:00 a.m. - 1:00 p.m.</t>
  </si>
  <si>
    <t>9:30 a.m. - 5:00 p.m. / Same</t>
  </si>
  <si>
    <t>9:30 a.m. - 8:00 p.m. / Same</t>
  </si>
  <si>
    <t>9:30 a.m.- 3:00 p.m. / Same</t>
  </si>
  <si>
    <t>9:00 a.m. - 6:00 p.m.</t>
  </si>
  <si>
    <t>9:00 a.m. - 8:00 p.m.</t>
  </si>
  <si>
    <t>9:00 a.m. - 5:00 p.m.</t>
  </si>
  <si>
    <t>9:00 a.m. - 1:00 p.m. / 9:00 a.m. - 12:00 p.m.</t>
  </si>
  <si>
    <t>11:00 a.m. - 8:00 p.m. / Same</t>
  </si>
  <si>
    <t>9:00 a.m. - 1:00 p.m. / Closed</t>
  </si>
  <si>
    <t>9:30 a.m. - 12:30 p.m. &amp; 1:30 p.m. -  5:30 p.m.</t>
  </si>
  <si>
    <t>1:30 p.m. - 5:30 p.m.</t>
  </si>
  <si>
    <t>9:00 a.m. - 1:00 p.m.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</si>
</sst>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00000\-0000"/>
    <numFmt numFmtId="170" formatCode="00000"/>
    <numFmt numFmtId="171" formatCode="h:mm;@"/>
    <numFmt numFmtId="172" formatCode="General"/>
    <numFmt numFmtId="173" formatCode="#,##0"/>
  </numFmts>
  <fonts count="38">
    <font>
      <sz val="10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Helv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Helv"/>
      <family val="0"/>
    </font>
    <font>
      <sz val="12"/>
      <color indexed="20"/>
      <name val="Helv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0"/>
    </font>
    <font>
      <sz val="12"/>
      <color indexed="8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0" xfId="0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169" fontId="9" fillId="0" borderId="0" xfId="0" applyNumberFormat="1" applyFont="1" applyFill="1" applyBorder="1" applyAlignment="1" applyProtection="1">
      <alignment vertical="center" wrapText="1"/>
      <protection/>
    </xf>
    <xf numFmtId="168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4" xfId="0" applyFont="1" applyFill="1" applyBorder="1" applyAlignment="1" applyProtection="1">
      <alignment vertical="center" wrapText="1"/>
      <protection/>
    </xf>
    <xf numFmtId="49" fontId="9" fillId="0" borderId="4" xfId="0" applyNumberFormat="1" applyFont="1" applyFill="1" applyBorder="1" applyAlignment="1" applyProtection="1">
      <alignment vertical="center" wrapText="1"/>
      <protection/>
    </xf>
    <xf numFmtId="169" fontId="9" fillId="0" borderId="4" xfId="0" applyNumberFormat="1" applyFont="1" applyFill="1" applyBorder="1" applyAlignment="1" applyProtection="1">
      <alignment vertical="center" wrapText="1"/>
      <protection/>
    </xf>
    <xf numFmtId="168" fontId="9" fillId="0" borderId="4" xfId="0" applyNumberFormat="1" applyFont="1" applyFill="1" applyBorder="1" applyAlignment="1" applyProtection="1">
      <alignment horizontal="right"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49" fontId="9" fillId="0" borderId="5" xfId="0" applyNumberFormat="1" applyFont="1" applyFill="1" applyBorder="1" applyAlignment="1" applyProtection="1">
      <alignment vertical="center" wrapText="1"/>
      <protection/>
    </xf>
    <xf numFmtId="169" fontId="9" fillId="0" borderId="5" xfId="0" applyNumberFormat="1" applyFont="1" applyFill="1" applyBorder="1" applyAlignment="1" applyProtection="1">
      <alignment vertical="center" wrapText="1"/>
      <protection/>
    </xf>
    <xf numFmtId="168" fontId="9" fillId="0" borderId="5" xfId="0" applyNumberFormat="1" applyFont="1" applyFill="1" applyBorder="1" applyAlignment="1" applyProtection="1">
      <alignment horizontal="right" vertical="center" wrapText="1"/>
      <protection/>
    </xf>
    <xf numFmtId="0" fontId="9" fillId="0" borderId="6" xfId="0" applyFont="1" applyFill="1" applyBorder="1" applyAlignment="1" applyProtection="1">
      <alignment vertical="center" wrapText="1"/>
      <protection/>
    </xf>
    <xf numFmtId="168" fontId="9" fillId="0" borderId="5" xfId="0" applyNumberFormat="1" applyFont="1" applyFill="1" applyBorder="1" applyAlignment="1" applyProtection="1">
      <alignment vertical="center" wrapText="1"/>
      <protection/>
    </xf>
    <xf numFmtId="2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0" fontId="12" fillId="0" borderId="5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69" fontId="8" fillId="0" borderId="0" xfId="0" applyNumberFormat="1" applyFont="1" applyFill="1" applyBorder="1" applyAlignment="1" applyProtection="1">
      <alignment horizontal="center" vertical="center"/>
      <protection/>
    </xf>
    <xf numFmtId="168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8" fontId="7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68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 applyProtection="1">
      <alignment horizontal="center" vertical="center"/>
      <protection/>
    </xf>
    <xf numFmtId="49" fontId="8" fillId="0" borderId="7" xfId="0" applyNumberFormat="1" applyFont="1" applyFill="1" applyBorder="1" applyAlignment="1" applyProtection="1">
      <alignment horizontal="center" vertical="center"/>
      <protection/>
    </xf>
    <xf numFmtId="169" fontId="8" fillId="0" borderId="7" xfId="0" applyNumberFormat="1" applyFont="1" applyFill="1" applyBorder="1" applyAlignment="1" applyProtection="1">
      <alignment horizontal="center" vertical="center"/>
      <protection/>
    </xf>
    <xf numFmtId="168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/>
    </xf>
    <xf numFmtId="169" fontId="1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168" fontId="0" fillId="0" borderId="10" xfId="0" applyNumberFormat="1" applyFont="1" applyFill="1" applyBorder="1" applyAlignment="1">
      <alignment wrapText="1"/>
    </xf>
    <xf numFmtId="0" fontId="9" fillId="0" borderId="0" xfId="0" applyFont="1" applyFill="1" applyAlignment="1" applyProtection="1">
      <alignment vertical="center" wrapText="1"/>
      <protection/>
    </xf>
    <xf numFmtId="0" fontId="10" fillId="0" borderId="5" xfId="0" applyFont="1" applyFill="1" applyBorder="1" applyAlignment="1">
      <alignment/>
    </xf>
    <xf numFmtId="49" fontId="9" fillId="0" borderId="0" xfId="0" applyNumberFormat="1" applyFont="1" applyFill="1" applyAlignment="1" applyProtection="1">
      <alignment vertical="center" wrapText="1"/>
      <protection/>
    </xf>
    <xf numFmtId="49" fontId="0" fillId="0" borderId="5" xfId="0" applyNumberFormat="1" applyFill="1" applyBorder="1" applyAlignment="1">
      <alignment/>
    </xf>
    <xf numFmtId="49" fontId="11" fillId="0" borderId="5" xfId="0" applyNumberFormat="1" applyFont="1" applyFill="1" applyBorder="1" applyAlignment="1">
      <alignment/>
    </xf>
    <xf numFmtId="169" fontId="9" fillId="0" borderId="0" xfId="0" applyNumberFormat="1" applyFont="1" applyFill="1" applyAlignment="1" applyProtection="1">
      <alignment vertical="center" wrapText="1"/>
      <protection/>
    </xf>
    <xf numFmtId="169" fontId="10" fillId="0" borderId="5" xfId="0" applyNumberFormat="1" applyFont="1" applyFill="1" applyBorder="1" applyAlignment="1">
      <alignment/>
    </xf>
    <xf numFmtId="168" fontId="9" fillId="0" borderId="0" xfId="0" applyNumberFormat="1" applyFont="1" applyFill="1" applyAlignment="1" applyProtection="1">
      <alignment horizontal="right" vertical="center" wrapText="1"/>
      <protection/>
    </xf>
    <xf numFmtId="168" fontId="0" fillId="0" borderId="5" xfId="0" applyNumberFormat="1" applyFill="1" applyBorder="1" applyAlignment="1">
      <alignment/>
    </xf>
    <xf numFmtId="0" fontId="9" fillId="0" borderId="6" xfId="0" applyFont="1" applyFill="1" applyBorder="1" applyAlignment="1" applyProtection="1">
      <alignment vertical="center" wrapText="1"/>
      <protection/>
    </xf>
    <xf numFmtId="0" fontId="13" fillId="0" borderId="5" xfId="0" applyFont="1" applyFill="1" applyBorder="1" applyAlignment="1">
      <alignment wrapText="1"/>
    </xf>
    <xf numFmtId="0" fontId="9" fillId="0" borderId="0" xfId="0" applyFont="1" applyFill="1" applyAlignment="1" applyProtection="1">
      <alignment vertical="center" wrapText="1"/>
      <protection/>
    </xf>
    <xf numFmtId="0" fontId="0" fillId="0" borderId="5" xfId="0" applyFill="1" applyBorder="1" applyAlignment="1">
      <alignment wrapText="1"/>
    </xf>
    <xf numFmtId="0" fontId="12" fillId="0" borderId="0" xfId="0" applyFont="1" applyFill="1" applyAlignment="1" applyProtection="1">
      <alignment vertical="center" wrapText="1"/>
      <protection/>
    </xf>
    <xf numFmtId="168" fontId="7" fillId="2" borderId="3" xfId="0" applyNumberFormat="1" applyFont="1" applyFill="1" applyBorder="1" applyAlignment="1">
      <alignment wrapText="1"/>
    </xf>
    <xf numFmtId="168" fontId="0" fillId="3" borderId="3" xfId="0" applyNumberFormat="1" applyFont="1" applyFill="1" applyBorder="1" applyAlignment="1">
      <alignment wrapText="1"/>
    </xf>
    <xf numFmtId="16" fontId="9" fillId="0" borderId="5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168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8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0" fillId="8" borderId="3" xfId="0" applyFont="1" applyFill="1" applyBorder="1" applyAlignment="1">
      <alignment wrapText="1"/>
    </xf>
    <xf numFmtId="168" fontId="0" fillId="8" borderId="3" xfId="0" applyNumberFormat="1" applyFont="1" applyFill="1" applyBorder="1" applyAlignment="1">
      <alignment wrapText="1"/>
    </xf>
    <xf numFmtId="0" fontId="0" fillId="8" borderId="3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168" fontId="7" fillId="8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168" fontId="5" fillId="6" borderId="0" xfId="0" applyNumberFormat="1" applyFont="1" applyFill="1" applyBorder="1" applyAlignment="1">
      <alignment wrapText="1"/>
    </xf>
    <xf numFmtId="0" fontId="5" fillId="6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0" borderId="0" xfId="0" applyFont="1" applyAlignment="1">
      <alignment/>
    </xf>
    <xf numFmtId="0" fontId="5" fillId="5" borderId="12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0" fillId="8" borderId="14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11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2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8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18" fontId="16" fillId="0" borderId="0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20" fontId="16" fillId="0" borderId="0" xfId="0" applyNumberFormat="1" applyFont="1" applyBorder="1" applyAlignment="1">
      <alignment horizontal="center" wrapText="1"/>
    </xf>
    <xf numFmtId="0" fontId="16" fillId="0" borderId="19" xfId="0" applyNumberFormat="1" applyFont="1" applyBorder="1" applyAlignment="1">
      <alignment horizontal="center" wrapText="1"/>
    </xf>
    <xf numFmtId="20" fontId="16" fillId="0" borderId="19" xfId="0" applyNumberFormat="1" applyFont="1" applyBorder="1" applyAlignment="1">
      <alignment horizontal="center" wrapText="1"/>
    </xf>
    <xf numFmtId="18" fontId="16" fillId="0" borderId="0" xfId="0" applyNumberFormat="1" applyFont="1" applyBorder="1" applyAlignment="1">
      <alignment wrapText="1"/>
    </xf>
    <xf numFmtId="18" fontId="16" fillId="0" borderId="19" xfId="0" applyNumberFormat="1" applyFont="1" applyBorder="1" applyAlignment="1">
      <alignment wrapText="1"/>
    </xf>
    <xf numFmtId="20" fontId="16" fillId="0" borderId="0" xfId="0" applyNumberFormat="1" applyFont="1" applyBorder="1" applyAlignment="1">
      <alignment wrapText="1"/>
    </xf>
    <xf numFmtId="18" fontId="16" fillId="0" borderId="19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21" fillId="0" borderId="0" xfId="0" applyFont="1" applyFill="1" applyAlignment="1">
      <alignment/>
    </xf>
    <xf numFmtId="3" fontId="0" fillId="0" borderId="0" xfId="0" applyNumberForma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5" fillId="6" borderId="0" xfId="0" applyFont="1" applyFill="1" applyAlignment="1">
      <alignment/>
    </xf>
    <xf numFmtId="0" fontId="24" fillId="0" borderId="0" xfId="0" applyFont="1" applyFill="1" applyAlignment="1" quotePrefix="1">
      <alignment/>
    </xf>
    <xf numFmtId="0" fontId="26" fillId="0" borderId="7" xfId="0" applyFont="1" applyFill="1" applyBorder="1" applyAlignment="1" applyProtection="1">
      <alignment horizontal="center" vertical="center"/>
      <protection/>
    </xf>
    <xf numFmtId="49" fontId="26" fillId="0" borderId="7" xfId="0" applyNumberFormat="1" applyFont="1" applyFill="1" applyBorder="1" applyAlignment="1" applyProtection="1">
      <alignment horizontal="center" vertical="center"/>
      <protection/>
    </xf>
    <xf numFmtId="170" fontId="26" fillId="0" borderId="7" xfId="0" applyNumberFormat="1" applyFont="1" applyFill="1" applyBorder="1" applyAlignment="1" applyProtection="1">
      <alignment horizontal="center" vertical="center"/>
      <protection/>
    </xf>
    <xf numFmtId="168" fontId="26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7" xfId="0" applyFont="1" applyFill="1" applyBorder="1" applyAlignment="1">
      <alignment horizontal="center" wrapText="1"/>
    </xf>
    <xf numFmtId="168" fontId="22" fillId="0" borderId="10" xfId="0" applyNumberFormat="1" applyFont="1" applyFill="1" applyBorder="1" applyAlignment="1">
      <alignment wrapText="1"/>
    </xf>
    <xf numFmtId="168" fontId="28" fillId="0" borderId="3" xfId="0" applyNumberFormat="1" applyFont="1" applyFill="1" applyBorder="1" applyAlignment="1">
      <alignment wrapText="1"/>
    </xf>
    <xf numFmtId="168" fontId="22" fillId="0" borderId="3" xfId="0" applyNumberFormat="1" applyFont="1" applyFill="1" applyBorder="1" applyAlignment="1">
      <alignment wrapText="1"/>
    </xf>
    <xf numFmtId="168" fontId="22" fillId="0" borderId="0" xfId="0" applyNumberFormat="1" applyFont="1" applyFill="1" applyBorder="1" applyAlignment="1">
      <alignment wrapText="1"/>
    </xf>
    <xf numFmtId="0" fontId="22" fillId="0" borderId="0" xfId="0" applyFont="1" applyFill="1" applyAlignment="1" applyProtection="1">
      <alignment vertical="center" wrapText="1"/>
      <protection/>
    </xf>
    <xf numFmtId="49" fontId="22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170" fontId="22" fillId="0" borderId="0" xfId="0" applyNumberFormat="1" applyFont="1" applyFill="1" applyAlignment="1" applyProtection="1">
      <alignment vertical="center" wrapText="1"/>
      <protection/>
    </xf>
    <xf numFmtId="168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Fill="1" applyBorder="1" applyAlignment="1">
      <alignment/>
    </xf>
    <xf numFmtId="0" fontId="22" fillId="0" borderId="4" xfId="0" applyFont="1" applyFill="1" applyBorder="1" applyAlignment="1" applyProtection="1">
      <alignment vertical="center" wrapText="1"/>
      <protection/>
    </xf>
    <xf numFmtId="49" fontId="22" fillId="0" borderId="4" xfId="0" applyNumberFormat="1" applyFont="1" applyFill="1" applyBorder="1" applyAlignment="1" applyProtection="1">
      <alignment vertical="center" wrapText="1"/>
      <protection/>
    </xf>
    <xf numFmtId="170" fontId="22" fillId="0" borderId="4" xfId="0" applyNumberFormat="1" applyFont="1" applyFill="1" applyBorder="1" applyAlignment="1" applyProtection="1">
      <alignment vertical="center" wrapText="1"/>
      <protection/>
    </xf>
    <xf numFmtId="168" fontId="22" fillId="0" borderId="4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wrapText="1"/>
    </xf>
    <xf numFmtId="0" fontId="22" fillId="0" borderId="5" xfId="0" applyFont="1" applyFill="1" applyBorder="1" applyAlignment="1" applyProtection="1">
      <alignment vertical="center" wrapText="1"/>
      <protection/>
    </xf>
    <xf numFmtId="49" fontId="22" fillId="0" borderId="5" xfId="0" applyNumberFormat="1" applyFont="1" applyFill="1" applyBorder="1" applyAlignment="1" applyProtection="1">
      <alignment vertical="center" wrapText="1"/>
      <protection/>
    </xf>
    <xf numFmtId="170" fontId="22" fillId="0" borderId="5" xfId="0" applyNumberFormat="1" applyFont="1" applyFill="1" applyBorder="1" applyAlignment="1" applyProtection="1">
      <alignment vertical="center" wrapText="1"/>
      <protection/>
    </xf>
    <xf numFmtId="168" fontId="22" fillId="0" borderId="5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49" fontId="22" fillId="0" borderId="5" xfId="0" applyNumberFormat="1" applyFont="1" applyFill="1" applyBorder="1" applyAlignment="1">
      <alignment/>
    </xf>
    <xf numFmtId="170" fontId="27" fillId="0" borderId="5" xfId="0" applyNumberFormat="1" applyFont="1" applyFill="1" applyBorder="1" applyAlignment="1">
      <alignment/>
    </xf>
    <xf numFmtId="168" fontId="22" fillId="0" borderId="5" xfId="0" applyNumberFormat="1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6" xfId="0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170" fontId="22" fillId="0" borderId="0" xfId="0" applyNumberFormat="1" applyFont="1" applyFill="1" applyBorder="1" applyAlignment="1" applyProtection="1">
      <alignment vertical="center" wrapText="1"/>
      <protection/>
    </xf>
    <xf numFmtId="168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22" fillId="0" borderId="5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/>
    </xf>
    <xf numFmtId="0" fontId="27" fillId="0" borderId="5" xfId="0" applyFont="1" applyFill="1" applyBorder="1" applyAlignment="1">
      <alignment/>
    </xf>
    <xf numFmtId="49" fontId="27" fillId="0" borderId="5" xfId="0" applyNumberFormat="1" applyFont="1" applyFill="1" applyBorder="1" applyAlignment="1">
      <alignment/>
    </xf>
    <xf numFmtId="49" fontId="22" fillId="0" borderId="5" xfId="0" applyNumberFormat="1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/>
    </xf>
    <xf numFmtId="170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30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0" fillId="8" borderId="14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0" borderId="22" xfId="21" applyFont="1" applyFill="1" applyBorder="1" applyAlignment="1">
      <alignment wrapText="1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23" xfId="21" applyFont="1" applyFill="1" applyBorder="1" applyAlignment="1">
      <alignment wrapText="1"/>
      <protection/>
    </xf>
    <xf numFmtId="0" fontId="0" fillId="0" borderId="24" xfId="21" applyFont="1" applyFill="1" applyBorder="1" applyAlignment="1">
      <alignment wrapText="1"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21" applyFont="1" applyFill="1" applyBorder="1" applyAlignment="1">
      <alignment wrapText="1"/>
      <protection/>
    </xf>
    <xf numFmtId="0" fontId="5" fillId="0" borderId="0" xfId="0" applyFont="1" applyFill="1" applyBorder="1" applyAlignment="1">
      <alignment wrapText="1"/>
    </xf>
    <xf numFmtId="170" fontId="0" fillId="0" borderId="0" xfId="0" applyNumberFormat="1" applyFill="1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6" fillId="5" borderId="25" xfId="0" applyFont="1" applyFill="1" applyBorder="1" applyAlignment="1">
      <alignment wrapText="1"/>
    </xf>
    <xf numFmtId="0" fontId="6" fillId="5" borderId="26" xfId="0" applyFont="1" applyFill="1" applyBorder="1" applyAlignment="1">
      <alignment wrapText="1"/>
    </xf>
    <xf numFmtId="0" fontId="6" fillId="5" borderId="27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168" fontId="5" fillId="0" borderId="0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21" applyFont="1" applyFill="1" applyBorder="1" applyAlignment="1">
      <alignment wrapText="1"/>
      <protection/>
    </xf>
    <xf numFmtId="170" fontId="0" fillId="6" borderId="0" xfId="0" applyNumberFormat="1" applyFill="1" applyBorder="1" applyAlignment="1">
      <alignment/>
    </xf>
    <xf numFmtId="170" fontId="0" fillId="6" borderId="0" xfId="0" applyNumberFormat="1" applyFill="1" applyAlignment="1">
      <alignment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0" fillId="6" borderId="29" xfId="0" applyFill="1" applyBorder="1" applyAlignment="1">
      <alignment wrapText="1"/>
    </xf>
    <xf numFmtId="0" fontId="0" fillId="6" borderId="30" xfId="0" applyFill="1" applyBorder="1" applyAlignment="1">
      <alignment wrapText="1"/>
    </xf>
    <xf numFmtId="173" fontId="0" fillId="0" borderId="7" xfId="0" applyNumberFormat="1" applyBorder="1" applyAlignment="1">
      <alignment/>
    </xf>
    <xf numFmtId="173" fontId="0" fillId="6" borderId="7" xfId="0" applyNumberFormat="1" applyFill="1" applyBorder="1" applyAlignment="1">
      <alignment/>
    </xf>
    <xf numFmtId="0" fontId="27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30" fillId="0" borderId="3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170" fontId="35" fillId="0" borderId="0" xfId="0" applyNumberFormat="1" applyFont="1" applyFill="1" applyBorder="1" applyAlignment="1">
      <alignment wrapText="1"/>
    </xf>
    <xf numFmtId="168" fontId="35" fillId="0" borderId="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6" fillId="0" borderId="7" xfId="0" applyFont="1" applyFill="1" applyBorder="1" applyAlignment="1">
      <alignment/>
    </xf>
    <xf numFmtId="0" fontId="22" fillId="0" borderId="3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73" fontId="27" fillId="0" borderId="33" xfId="0" applyNumberFormat="1" applyFont="1" applyFill="1" applyBorder="1" applyAlignment="1">
      <alignment/>
    </xf>
    <xf numFmtId="173" fontId="27" fillId="0" borderId="34" xfId="0" applyNumberFormat="1" applyFont="1" applyFill="1" applyBorder="1" applyAlignment="1">
      <alignment/>
    </xf>
    <xf numFmtId="173" fontId="27" fillId="0" borderId="35" xfId="0" applyNumberFormat="1" applyFont="1" applyFill="1" applyBorder="1" applyAlignment="1">
      <alignment/>
    </xf>
    <xf numFmtId="173" fontId="27" fillId="0" borderId="36" xfId="0" applyNumberFormat="1" applyFont="1" applyFill="1" applyBorder="1" applyAlignment="1">
      <alignment/>
    </xf>
    <xf numFmtId="173" fontId="27" fillId="0" borderId="37" xfId="0" applyNumberFormat="1" applyFont="1" applyFill="1" applyBorder="1" applyAlignment="1">
      <alignment/>
    </xf>
    <xf numFmtId="173" fontId="27" fillId="0" borderId="38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7" fillId="0" borderId="31" xfId="0" applyNumberFormat="1" applyFont="1" applyFill="1" applyBorder="1" applyAlignment="1">
      <alignment/>
    </xf>
    <xf numFmtId="173" fontId="27" fillId="0" borderId="7" xfId="0" applyNumberFormat="1" applyFont="1" applyFill="1" applyBorder="1" applyAlignment="1">
      <alignment/>
    </xf>
    <xf numFmtId="173" fontId="27" fillId="0" borderId="39" xfId="0" applyNumberFormat="1" applyFont="1" applyFill="1" applyBorder="1" applyAlignment="1">
      <alignment/>
    </xf>
    <xf numFmtId="173" fontId="0" fillId="0" borderId="38" xfId="0" applyNumberFormat="1" applyFill="1" applyBorder="1" applyAlignment="1">
      <alignment wrapText="1"/>
    </xf>
    <xf numFmtId="173" fontId="0" fillId="0" borderId="10" xfId="0" applyNumberFormat="1" applyFill="1" applyBorder="1" applyAlignment="1">
      <alignment wrapText="1"/>
    </xf>
    <xf numFmtId="173" fontId="0" fillId="0" borderId="31" xfId="0" applyNumberFormat="1" applyFill="1" applyBorder="1" applyAlignment="1">
      <alignment wrapText="1"/>
    </xf>
    <xf numFmtId="173" fontId="0" fillId="0" borderId="7" xfId="0" applyNumberFormat="1" applyFill="1" applyBorder="1" applyAlignment="1">
      <alignment wrapText="1"/>
    </xf>
    <xf numFmtId="173" fontId="0" fillId="0" borderId="39" xfId="0" applyNumberFormat="1" applyFill="1" applyBorder="1" applyAlignment="1">
      <alignment wrapText="1"/>
    </xf>
    <xf numFmtId="173" fontId="30" fillId="0" borderId="40" xfId="0" applyNumberFormat="1" applyFont="1" applyFill="1" applyBorder="1" applyAlignment="1">
      <alignment/>
    </xf>
    <xf numFmtId="173" fontId="30" fillId="0" borderId="41" xfId="0" applyNumberFormat="1" applyFont="1" applyFill="1" applyBorder="1" applyAlignment="1">
      <alignment/>
    </xf>
    <xf numFmtId="173" fontId="30" fillId="0" borderId="42" xfId="0" applyNumberFormat="1" applyFont="1" applyFill="1" applyBorder="1" applyAlignment="1">
      <alignment/>
    </xf>
    <xf numFmtId="173" fontId="30" fillId="0" borderId="43" xfId="0" applyNumberFormat="1" applyFont="1" applyFill="1" applyBorder="1" applyAlignment="1">
      <alignment/>
    </xf>
    <xf numFmtId="173" fontId="30" fillId="0" borderId="44" xfId="0" applyNumberFormat="1" applyFont="1" applyFill="1" applyBorder="1" applyAlignment="1">
      <alignment/>
    </xf>
    <xf numFmtId="0" fontId="5" fillId="6" borderId="12" xfId="0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70" fontId="16" fillId="0" borderId="11" xfId="0" applyNumberFormat="1" applyFont="1" applyBorder="1" applyAlignment="1">
      <alignment horizontal="center" wrapText="1"/>
    </xf>
    <xf numFmtId="168" fontId="16" fillId="0" borderId="11" xfId="0" applyNumberFormat="1" applyFont="1" applyBorder="1" applyAlignment="1">
      <alignment horizontal="center" wrapText="1"/>
    </xf>
    <xf numFmtId="168" fontId="16" fillId="0" borderId="11" xfId="0" applyNumberFormat="1" applyFont="1" applyBorder="1" applyAlignment="1">
      <alignment wrapText="1"/>
    </xf>
    <xf numFmtId="168" fontId="17" fillId="0" borderId="0" xfId="0" applyNumberFormat="1" applyFont="1" applyBorder="1" applyAlignment="1">
      <alignment horizontal="center" wrapText="1"/>
    </xf>
    <xf numFmtId="0" fontId="16" fillId="8" borderId="3" xfId="0" applyFont="1" applyFill="1" applyBorder="1" applyAlignment="1">
      <alignment horizontal="center" vertical="center" wrapText="1"/>
    </xf>
    <xf numFmtId="170" fontId="16" fillId="8" borderId="3" xfId="0" applyNumberFormat="1" applyFont="1" applyFill="1" applyBorder="1" applyAlignment="1">
      <alignment horizontal="center" vertical="center" wrapText="1"/>
    </xf>
    <xf numFmtId="0" fontId="16" fillId="8" borderId="3" xfId="0" applyNumberFormat="1" applyFont="1" applyFill="1" applyBorder="1" applyAlignment="1">
      <alignment horizontal="center" vertical="center" wrapText="1"/>
    </xf>
    <xf numFmtId="168" fontId="16" fillId="8" borderId="3" xfId="0" applyNumberFormat="1" applyFont="1" applyFill="1" applyBorder="1" applyAlignment="1">
      <alignment horizontal="center" vertical="center" wrapText="1"/>
    </xf>
    <xf numFmtId="168" fontId="18" fillId="8" borderId="3" xfId="0" applyNumberFormat="1" applyFont="1" applyFill="1" applyBorder="1" applyAlignment="1">
      <alignment horizontal="center" vertical="center" wrapText="1"/>
    </xf>
    <xf numFmtId="168" fontId="19" fillId="8" borderId="3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center" wrapText="1"/>
    </xf>
    <xf numFmtId="168" fontId="16" fillId="0" borderId="0" xfId="0" applyNumberFormat="1" applyFont="1" applyFill="1" applyBorder="1" applyAlignment="1">
      <alignment horizontal="center" wrapText="1"/>
    </xf>
    <xf numFmtId="168" fontId="16" fillId="0" borderId="0" xfId="0" applyNumberFormat="1" applyFont="1" applyFill="1" applyBorder="1" applyAlignment="1">
      <alignment wrapText="1"/>
    </xf>
    <xf numFmtId="170" fontId="16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wrapText="1"/>
    </xf>
    <xf numFmtId="171" fontId="16" fillId="0" borderId="0" xfId="0" applyNumberFormat="1" applyFont="1" applyBorder="1" applyAlignment="1">
      <alignment horizontal="center" wrapText="1"/>
    </xf>
    <xf numFmtId="170" fontId="16" fillId="0" borderId="19" xfId="0" applyNumberFormat="1" applyFont="1" applyBorder="1" applyAlignment="1">
      <alignment horizontal="center" wrapText="1"/>
    </xf>
    <xf numFmtId="168" fontId="16" fillId="0" borderId="19" xfId="0" applyNumberFormat="1" applyFont="1" applyBorder="1" applyAlignment="1">
      <alignment horizontal="center" wrapText="1"/>
    </xf>
    <xf numFmtId="168" fontId="16" fillId="0" borderId="19" xfId="0" applyNumberFormat="1" applyFont="1" applyBorder="1" applyAlignment="1">
      <alignment wrapText="1"/>
    </xf>
    <xf numFmtId="170" fontId="16" fillId="0" borderId="0" xfId="0" applyNumberFormat="1" applyFont="1" applyBorder="1" applyAlignment="1" quotePrefix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170" fontId="20" fillId="0" borderId="0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168" fontId="20" fillId="0" borderId="0" xfId="0" applyNumberFormat="1" applyFont="1" applyBorder="1" applyAlignment="1">
      <alignment horizontal="center" wrapText="1"/>
    </xf>
    <xf numFmtId="168" fontId="20" fillId="0" borderId="0" xfId="0" applyNumberFormat="1" applyFont="1" applyBorder="1" applyAlignment="1">
      <alignment wrapText="1"/>
    </xf>
    <xf numFmtId="0" fontId="20" fillId="5" borderId="1" xfId="0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wrapText="1"/>
    </xf>
    <xf numFmtId="0" fontId="17" fillId="6" borderId="45" xfId="0" applyFont="1" applyFill="1" applyBorder="1" applyAlignment="1">
      <alignment wrapText="1"/>
    </xf>
    <xf numFmtId="170" fontId="17" fillId="6" borderId="45" xfId="0" applyNumberFormat="1" applyFont="1" applyFill="1" applyBorder="1" applyAlignment="1">
      <alignment horizontal="center" wrapText="1"/>
    </xf>
    <xf numFmtId="0" fontId="17" fillId="6" borderId="45" xfId="0" applyNumberFormat="1" applyFont="1" applyFill="1" applyBorder="1" applyAlignment="1">
      <alignment horizontal="center" wrapText="1"/>
    </xf>
    <xf numFmtId="168" fontId="17" fillId="6" borderId="45" xfId="0" applyNumberFormat="1" applyFont="1" applyFill="1" applyBorder="1" applyAlignment="1">
      <alignment horizontal="center" wrapText="1"/>
    </xf>
    <xf numFmtId="168" fontId="17" fillId="6" borderId="45" xfId="0" applyNumberFormat="1" applyFont="1" applyFill="1" applyBorder="1" applyAlignment="1">
      <alignment wrapText="1"/>
    </xf>
    <xf numFmtId="3" fontId="17" fillId="6" borderId="46" xfId="0" applyNumberFormat="1" applyFont="1" applyFill="1" applyBorder="1" applyAlignment="1">
      <alignment horizontal="center" wrapText="1"/>
    </xf>
    <xf numFmtId="0" fontId="17" fillId="6" borderId="45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168" fontId="0" fillId="0" borderId="11" xfId="0" applyNumberFormat="1" applyFill="1" applyBorder="1" applyAlignment="1">
      <alignment wrapText="1"/>
    </xf>
    <xf numFmtId="168" fontId="6" fillId="0" borderId="0" xfId="0" applyNumberFormat="1" applyFont="1" applyFill="1" applyBorder="1" applyAlignment="1">
      <alignment wrapText="1"/>
    </xf>
    <xf numFmtId="168" fontId="0" fillId="8" borderId="3" xfId="0" applyNumberFormat="1" applyFont="1" applyFill="1" applyBorder="1" applyAlignment="1">
      <alignment wrapText="1"/>
    </xf>
    <xf numFmtId="168" fontId="7" fillId="8" borderId="3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3" fontId="0" fillId="0" borderId="12" xfId="0" applyNumberForma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15" fillId="6" borderId="0" xfId="0" applyFont="1" applyFill="1" applyBorder="1" applyAlignment="1">
      <alignment wrapText="1"/>
    </xf>
    <xf numFmtId="168" fontId="15" fillId="6" borderId="0" xfId="0" applyNumberFormat="1" applyFont="1" applyFill="1" applyBorder="1" applyAlignment="1">
      <alignment wrapText="1"/>
    </xf>
    <xf numFmtId="0" fontId="15" fillId="6" borderId="0" xfId="0" applyFont="1" applyFill="1" applyBorder="1" applyAlignment="1">
      <alignment horizontal="center" wrapText="1"/>
    </xf>
    <xf numFmtId="3" fontId="15" fillId="6" borderId="8" xfId="0" applyNumberFormat="1" applyFont="1" applyFill="1" applyBorder="1" applyAlignment="1">
      <alignment wrapText="1"/>
    </xf>
    <xf numFmtId="3" fontId="15" fillId="6" borderId="3" xfId="0" applyNumberFormat="1" applyFont="1" applyFill="1" applyBorder="1" applyAlignment="1">
      <alignment wrapText="1"/>
    </xf>
    <xf numFmtId="3" fontId="15" fillId="6" borderId="9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73" fontId="5" fillId="0" borderId="1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5" fillId="0" borderId="2" xfId="0" applyNumberFormat="1" applyFont="1" applyFill="1" applyBorder="1" applyAlignment="1">
      <alignment wrapText="1"/>
    </xf>
    <xf numFmtId="173" fontId="0" fillId="0" borderId="1" xfId="0" applyNumberFormat="1" applyFill="1" applyBorder="1" applyAlignment="1">
      <alignment wrapText="1"/>
    </xf>
    <xf numFmtId="173" fontId="0" fillId="0" borderId="0" xfId="0" applyNumberFormat="1" applyFill="1" applyBorder="1" applyAlignment="1">
      <alignment wrapText="1"/>
    </xf>
    <xf numFmtId="173" fontId="0" fillId="0" borderId="2" xfId="0" applyNumberFormat="1" applyFill="1" applyBorder="1" applyAlignment="1">
      <alignment wrapText="1"/>
    </xf>
    <xf numFmtId="173" fontId="0" fillId="0" borderId="1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0" fillId="0" borderId="7" xfId="0" applyNumberFormat="1" applyFill="1" applyBorder="1" applyAlignment="1">
      <alignment wrapText="1"/>
    </xf>
    <xf numFmtId="173" fontId="15" fillId="0" borderId="0" xfId="0" applyNumberFormat="1" applyFont="1" applyFill="1" applyBorder="1" applyAlignment="1">
      <alignment wrapText="1"/>
    </xf>
    <xf numFmtId="3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right" wrapText="1"/>
    </xf>
    <xf numFmtId="168" fontId="15" fillId="0" borderId="9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0" xfId="0" applyNumberFormat="1" applyBorder="1" applyAlignment="1">
      <alignment/>
    </xf>
    <xf numFmtId="173" fontId="0" fillId="0" borderId="43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41" xfId="0" applyNumberFormat="1" applyBorder="1" applyAlignment="1">
      <alignment/>
    </xf>
    <xf numFmtId="173" fontId="0" fillId="0" borderId="47" xfId="0" applyNumberFormat="1" applyBorder="1" applyAlignment="1">
      <alignment/>
    </xf>
    <xf numFmtId="173" fontId="0" fillId="0" borderId="48" xfId="0" applyNumberFormat="1" applyBorder="1" applyAlignment="1">
      <alignment/>
    </xf>
    <xf numFmtId="173" fontId="0" fillId="0" borderId="49" xfId="0" applyNumberFormat="1" applyBorder="1" applyAlignment="1">
      <alignment/>
    </xf>
    <xf numFmtId="0" fontId="5" fillId="0" borderId="50" xfId="0" applyFont="1" applyBorder="1" applyAlignment="1">
      <alignment wrapText="1"/>
    </xf>
    <xf numFmtId="173" fontId="0" fillId="0" borderId="50" xfId="0" applyNumberFormat="1" applyFill="1" applyBorder="1" applyAlignment="1">
      <alignment/>
    </xf>
    <xf numFmtId="173" fontId="0" fillId="0" borderId="51" xfId="0" applyNumberFormat="1" applyFill="1" applyBorder="1" applyAlignment="1">
      <alignment/>
    </xf>
    <xf numFmtId="173" fontId="0" fillId="0" borderId="52" xfId="0" applyNumberFormat="1" applyFill="1" applyBorder="1" applyAlignment="1">
      <alignment/>
    </xf>
    <xf numFmtId="173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15" fillId="5" borderId="12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173" fontId="0" fillId="0" borderId="55" xfId="0" applyNumberFormat="1" applyBorder="1" applyAlignment="1">
      <alignment/>
    </xf>
    <xf numFmtId="173" fontId="0" fillId="0" borderId="56" xfId="0" applyNumberFormat="1" applyBorder="1" applyAlignment="1">
      <alignment/>
    </xf>
    <xf numFmtId="173" fontId="0" fillId="0" borderId="57" xfId="0" applyNumberFormat="1" applyBorder="1" applyAlignment="1">
      <alignment/>
    </xf>
    <xf numFmtId="0" fontId="5" fillId="5" borderId="16" xfId="0" applyFont="1" applyFill="1" applyBorder="1" applyAlignment="1">
      <alignment wrapText="1"/>
    </xf>
    <xf numFmtId="0" fontId="5" fillId="5" borderId="17" xfId="0" applyFont="1" applyFill="1" applyBorder="1" applyAlignment="1">
      <alignment wrapText="1"/>
    </xf>
    <xf numFmtId="0" fontId="5" fillId="5" borderId="18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center" wrapText="1"/>
    </xf>
    <xf numFmtId="168" fontId="0" fillId="0" borderId="1" xfId="0" applyNumberForma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28575</xdr:rowOff>
    </xdr:from>
    <xdr:to>
      <xdr:col>6</xdr:col>
      <xdr:colOff>47625</xdr:colOff>
      <xdr:row>29</xdr:row>
      <xdr:rowOff>38100</xdr:rowOff>
    </xdr:to>
    <xdr:pic>
      <xdr:nvPicPr>
        <xdr:cNvPr id="1" name="Picture 1" descr="Screen shot 2010-07-11 at 7.42.05 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4867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"/>
  <sheetViews>
    <sheetView tabSelected="1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10.140625" style="105" customWidth="1"/>
    <col min="3" max="3" width="13.421875" style="105" customWidth="1"/>
    <col min="4" max="4" width="26.421875" style="105" customWidth="1"/>
    <col min="5" max="5" width="12.00390625" style="105" customWidth="1"/>
    <col min="6" max="6" width="9.8515625" style="105" customWidth="1"/>
    <col min="7" max="7" width="10.140625" style="105" customWidth="1"/>
    <col min="8" max="8" width="15.00390625" style="106" customWidth="1"/>
    <col min="9" max="9" width="13.00390625" style="107" customWidth="1"/>
    <col min="10" max="10" width="17.28125" style="106" customWidth="1"/>
    <col min="11" max="11" width="12.7109375" style="108" customWidth="1"/>
    <col min="12" max="12" width="7.421875" style="105" customWidth="1"/>
    <col min="13" max="13" width="9.421875" style="105" customWidth="1"/>
    <col min="14" max="14" width="7.8515625" style="105" customWidth="1"/>
    <col min="15" max="15" width="11.8515625" style="108" customWidth="1"/>
    <col min="16" max="18" width="8.8515625" style="105" customWidth="1"/>
    <col min="19" max="19" width="14.00390625" style="108" customWidth="1"/>
    <col min="20" max="22" width="8.8515625" style="105" customWidth="1"/>
    <col min="23" max="23" width="12.28125" style="108" customWidth="1"/>
    <col min="24" max="26" width="8.8515625" style="105" customWidth="1"/>
    <col min="27" max="27" width="10.00390625" style="108" customWidth="1"/>
    <col min="28" max="30" width="8.8515625" style="105" customWidth="1"/>
    <col min="31" max="31" width="11.140625" style="108" customWidth="1"/>
    <col min="32" max="34" width="8.8515625" style="105" customWidth="1"/>
    <col min="35" max="35" width="10.421875" style="105" customWidth="1"/>
    <col min="36" max="37" width="8.8515625" style="105" customWidth="1"/>
    <col min="38" max="38" width="11.00390625" style="105" bestFit="1" customWidth="1"/>
    <col min="39" max="50" width="17.28125" style="106" customWidth="1"/>
    <col min="51" max="61" width="8.8515625" style="2" customWidth="1"/>
    <col min="62" max="16384" width="8.8515625" style="105" customWidth="1"/>
  </cols>
  <sheetData>
    <row r="1" spans="4:61" s="73" customFormat="1" ht="42">
      <c r="D1" s="74" t="s">
        <v>317</v>
      </c>
      <c r="E1" s="80"/>
      <c r="H1" s="76"/>
      <c r="I1" s="77"/>
      <c r="J1" s="76"/>
      <c r="K1" s="78"/>
      <c r="O1" s="78"/>
      <c r="S1" s="78"/>
      <c r="W1" s="78"/>
      <c r="AA1" s="78"/>
      <c r="AE1" s="78"/>
      <c r="AI1" s="78"/>
      <c r="AL1" s="79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</row>
    <row r="2" spans="8:61" s="81" customFormat="1" ht="51.75" thickBot="1">
      <c r="H2" s="82"/>
      <c r="I2" s="83"/>
      <c r="J2" s="82"/>
      <c r="K2" s="84" t="s">
        <v>316</v>
      </c>
      <c r="L2" s="85"/>
      <c r="M2" s="85"/>
      <c r="N2" s="85"/>
      <c r="O2" s="86" t="s">
        <v>992</v>
      </c>
      <c r="P2" s="87"/>
      <c r="Q2" s="87"/>
      <c r="R2" s="87"/>
      <c r="S2" s="84" t="s">
        <v>993</v>
      </c>
      <c r="T2" s="85"/>
      <c r="U2" s="85"/>
      <c r="V2" s="85"/>
      <c r="W2" s="88" t="s">
        <v>994</v>
      </c>
      <c r="X2" s="89"/>
      <c r="Y2" s="89"/>
      <c r="Z2" s="89"/>
      <c r="AA2" s="84" t="s">
        <v>995</v>
      </c>
      <c r="AB2" s="85"/>
      <c r="AC2" s="85"/>
      <c r="AD2" s="85"/>
      <c r="AE2" s="88" t="s">
        <v>996</v>
      </c>
      <c r="AF2" s="89"/>
      <c r="AG2" s="89"/>
      <c r="AH2" s="89"/>
      <c r="AI2" s="260" t="s">
        <v>997</v>
      </c>
      <c r="AJ2" s="261"/>
      <c r="AK2" s="261"/>
      <c r="AL2" s="26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 t="s">
        <v>626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100" customFormat="1" ht="120.75" thickBot="1">
      <c r="A3" s="91" t="s">
        <v>263</v>
      </c>
      <c r="B3" s="91" t="s">
        <v>830</v>
      </c>
      <c r="C3" s="91" t="s">
        <v>831</v>
      </c>
      <c r="D3" s="91" t="s">
        <v>832</v>
      </c>
      <c r="E3" s="91" t="s">
        <v>833</v>
      </c>
      <c r="F3" s="91" t="s">
        <v>265</v>
      </c>
      <c r="G3" s="91" t="s">
        <v>266</v>
      </c>
      <c r="H3" s="92" t="s">
        <v>834</v>
      </c>
      <c r="I3" s="93" t="s">
        <v>638</v>
      </c>
      <c r="J3" s="92" t="s">
        <v>258</v>
      </c>
      <c r="K3" s="94" t="s">
        <v>442</v>
      </c>
      <c r="L3" s="95" t="s">
        <v>443</v>
      </c>
      <c r="M3" s="95" t="s">
        <v>440</v>
      </c>
      <c r="N3" s="95" t="s">
        <v>441</v>
      </c>
      <c r="O3" s="96" t="s">
        <v>442</v>
      </c>
      <c r="P3" s="97" t="s">
        <v>443</v>
      </c>
      <c r="Q3" s="97" t="s">
        <v>440</v>
      </c>
      <c r="R3" s="97" t="s">
        <v>441</v>
      </c>
      <c r="S3" s="94" t="s">
        <v>442</v>
      </c>
      <c r="T3" s="95" t="s">
        <v>443</v>
      </c>
      <c r="U3" s="95" t="s">
        <v>440</v>
      </c>
      <c r="V3" s="95" t="s">
        <v>441</v>
      </c>
      <c r="W3" s="96" t="s">
        <v>442</v>
      </c>
      <c r="X3" s="97" t="s">
        <v>443</v>
      </c>
      <c r="Y3" s="97" t="s">
        <v>440</v>
      </c>
      <c r="Z3" s="97" t="s">
        <v>441</v>
      </c>
      <c r="AA3" s="94" t="s">
        <v>442</v>
      </c>
      <c r="AB3" s="95" t="s">
        <v>443</v>
      </c>
      <c r="AC3" s="95" t="s">
        <v>440</v>
      </c>
      <c r="AD3" s="95" t="s">
        <v>441</v>
      </c>
      <c r="AE3" s="96" t="s">
        <v>442</v>
      </c>
      <c r="AF3" s="97" t="s">
        <v>443</v>
      </c>
      <c r="AG3" s="97" t="s">
        <v>440</v>
      </c>
      <c r="AH3" s="97" t="s">
        <v>441</v>
      </c>
      <c r="AI3" s="94" t="s">
        <v>442</v>
      </c>
      <c r="AJ3" s="95" t="s">
        <v>443</v>
      </c>
      <c r="AK3" s="95" t="s">
        <v>440</v>
      </c>
      <c r="AL3" s="98" t="s">
        <v>441</v>
      </c>
      <c r="AM3" s="99" t="s">
        <v>627</v>
      </c>
      <c r="AN3" s="99" t="s">
        <v>633</v>
      </c>
      <c r="AO3" s="99" t="s">
        <v>634</v>
      </c>
      <c r="AP3" s="99" t="s">
        <v>635</v>
      </c>
      <c r="AQ3" s="99" t="s">
        <v>636</v>
      </c>
      <c r="AR3" s="99" t="s">
        <v>637</v>
      </c>
      <c r="AS3" s="92" t="s">
        <v>444</v>
      </c>
      <c r="AT3" s="92" t="s">
        <v>445</v>
      </c>
      <c r="AU3" s="92" t="s">
        <v>835</v>
      </c>
      <c r="AV3" s="92" t="s">
        <v>836</v>
      </c>
      <c r="AW3" s="92" t="s">
        <v>1066</v>
      </c>
      <c r="AX3" s="92" t="s">
        <v>1067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50" s="102" customFormat="1" ht="24" customHeight="1">
      <c r="A4" s="2" t="s">
        <v>1068</v>
      </c>
      <c r="B4" s="2">
        <v>1</v>
      </c>
      <c r="C4" s="2" t="s">
        <v>1069</v>
      </c>
      <c r="D4" s="2" t="s">
        <v>1070</v>
      </c>
      <c r="E4" s="2" t="s">
        <v>1071</v>
      </c>
      <c r="F4" s="2" t="s">
        <v>1072</v>
      </c>
      <c r="G4" s="257" t="s">
        <v>1073</v>
      </c>
      <c r="H4" s="101" t="s">
        <v>1074</v>
      </c>
      <c r="I4" s="53" t="s">
        <v>1075</v>
      </c>
      <c r="J4" s="101" t="s">
        <v>1076</v>
      </c>
      <c r="K4" s="1">
        <v>1</v>
      </c>
      <c r="L4" s="2">
        <v>1</v>
      </c>
      <c r="M4" s="2">
        <v>9</v>
      </c>
      <c r="N4" s="2">
        <v>12</v>
      </c>
      <c r="O4" s="1">
        <v>1</v>
      </c>
      <c r="P4" s="2">
        <v>1</v>
      </c>
      <c r="Q4" s="2">
        <v>11</v>
      </c>
      <c r="R4" s="2">
        <v>17</v>
      </c>
      <c r="S4" s="1"/>
      <c r="T4" s="2"/>
      <c r="U4" s="2"/>
      <c r="V4" s="2"/>
      <c r="W4" s="1">
        <v>2</v>
      </c>
      <c r="X4" s="2">
        <v>2</v>
      </c>
      <c r="Y4" s="2">
        <v>30</v>
      </c>
      <c r="Z4" s="2">
        <v>32</v>
      </c>
      <c r="AA4" s="1">
        <v>1</v>
      </c>
      <c r="AB4" s="2">
        <v>1</v>
      </c>
      <c r="AC4" s="2">
        <v>12</v>
      </c>
      <c r="AD4" s="2">
        <v>17</v>
      </c>
      <c r="AE4" s="1"/>
      <c r="AF4" s="2"/>
      <c r="AG4" s="2"/>
      <c r="AH4" s="2"/>
      <c r="AI4" s="1">
        <f>K4+O4+S4+W4+AA4+AE4</f>
        <v>5</v>
      </c>
      <c r="AJ4" s="2">
        <f>L4+P4+T4+X4+AB4+AF4</f>
        <v>5</v>
      </c>
      <c r="AK4" s="2">
        <f>M4+Q4+U4+Y4+AC4+AG4</f>
        <v>62</v>
      </c>
      <c r="AL4" s="3">
        <f>N4+R4+V4+Z4+AD4+AH4</f>
        <v>78</v>
      </c>
      <c r="AM4" s="101" t="s">
        <v>1077</v>
      </c>
      <c r="AN4" s="101" t="s">
        <v>1077</v>
      </c>
      <c r="AO4" s="101" t="s">
        <v>1077</v>
      </c>
      <c r="AP4" s="101" t="s">
        <v>1077</v>
      </c>
      <c r="AQ4" s="101" t="s">
        <v>918</v>
      </c>
      <c r="AR4" s="101" t="s">
        <v>919</v>
      </c>
      <c r="AS4" s="101" t="s">
        <v>920</v>
      </c>
      <c r="AT4" s="101" t="s">
        <v>921</v>
      </c>
      <c r="AU4" s="101" t="s">
        <v>921</v>
      </c>
      <c r="AV4" s="101" t="s">
        <v>921</v>
      </c>
      <c r="AW4" s="101" t="s">
        <v>922</v>
      </c>
      <c r="AX4" s="101" t="s">
        <v>919</v>
      </c>
    </row>
    <row r="5" spans="1:50" s="103" customFormat="1" ht="24">
      <c r="A5" s="2" t="s">
        <v>1068</v>
      </c>
      <c r="B5" s="2">
        <v>1</v>
      </c>
      <c r="C5" s="2" t="s">
        <v>923</v>
      </c>
      <c r="D5" s="2" t="s">
        <v>924</v>
      </c>
      <c r="E5" s="2" t="s">
        <v>925</v>
      </c>
      <c r="F5" s="2" t="s">
        <v>293</v>
      </c>
      <c r="G5" s="257" t="s">
        <v>926</v>
      </c>
      <c r="H5" s="101" t="s">
        <v>927</v>
      </c>
      <c r="I5" s="53">
        <v>4</v>
      </c>
      <c r="J5" s="101"/>
      <c r="K5" s="1">
        <v>1</v>
      </c>
      <c r="L5" s="2">
        <v>1</v>
      </c>
      <c r="M5" s="2">
        <v>18</v>
      </c>
      <c r="N5" s="2">
        <v>11</v>
      </c>
      <c r="O5" s="1">
        <v>1</v>
      </c>
      <c r="P5" s="2">
        <v>1</v>
      </c>
      <c r="Q5" s="2">
        <v>6</v>
      </c>
      <c r="R5" s="2">
        <v>10</v>
      </c>
      <c r="S5" s="1">
        <v>0</v>
      </c>
      <c r="T5" s="2">
        <v>0</v>
      </c>
      <c r="U5" s="2">
        <v>0</v>
      </c>
      <c r="V5" s="2">
        <v>0</v>
      </c>
      <c r="W5" s="1">
        <v>1</v>
      </c>
      <c r="X5" s="2">
        <v>1</v>
      </c>
      <c r="Y5" s="2">
        <v>10</v>
      </c>
      <c r="Z5" s="2">
        <v>11</v>
      </c>
      <c r="AA5" s="1">
        <v>1</v>
      </c>
      <c r="AB5" s="2">
        <v>1</v>
      </c>
      <c r="AC5" s="2">
        <v>9</v>
      </c>
      <c r="AD5" s="2">
        <v>8</v>
      </c>
      <c r="AE5" s="1"/>
      <c r="AF5" s="2"/>
      <c r="AG5" s="2"/>
      <c r="AH5" s="2"/>
      <c r="AI5" s="1">
        <f aca="true" t="shared" si="0" ref="AI5:AI26">K5+O5+S5+W5+AA5+AE5</f>
        <v>4</v>
      </c>
      <c r="AJ5" s="2">
        <f aca="true" t="shared" si="1" ref="AJ5:AJ26">L5+P5+T5+X5+AB5+AF5</f>
        <v>4</v>
      </c>
      <c r="AK5" s="2">
        <f aca="true" t="shared" si="2" ref="AK5:AK26">M5+Q5+U5+Y5+AC5+AG5</f>
        <v>43</v>
      </c>
      <c r="AL5" s="3">
        <f aca="true" t="shared" si="3" ref="AL5:AL26">N5+R5+V5+Z5+AD5+AH5</f>
        <v>40</v>
      </c>
      <c r="AM5" s="2" t="s">
        <v>929</v>
      </c>
      <c r="AN5" s="2" t="s">
        <v>929</v>
      </c>
      <c r="AO5" s="2" t="s">
        <v>929</v>
      </c>
      <c r="AP5" s="2" t="s">
        <v>929</v>
      </c>
      <c r="AQ5" s="101" t="s">
        <v>930</v>
      </c>
      <c r="AR5" s="101" t="s">
        <v>931</v>
      </c>
      <c r="AS5" s="101" t="s">
        <v>932</v>
      </c>
      <c r="AT5" s="101" t="s">
        <v>932</v>
      </c>
      <c r="AU5" s="101" t="s">
        <v>932</v>
      </c>
      <c r="AV5" s="101" t="s">
        <v>932</v>
      </c>
      <c r="AW5" s="101" t="s">
        <v>930</v>
      </c>
      <c r="AX5" s="101" t="s">
        <v>756</v>
      </c>
    </row>
    <row r="6" spans="2:50" s="2" customFormat="1" ht="24">
      <c r="B6" s="2">
        <v>1</v>
      </c>
      <c r="C6" s="2" t="s">
        <v>757</v>
      </c>
      <c r="D6" s="2" t="s">
        <v>758</v>
      </c>
      <c r="E6" s="2" t="s">
        <v>759</v>
      </c>
      <c r="F6" s="2" t="s">
        <v>293</v>
      </c>
      <c r="G6" s="257" t="s">
        <v>760</v>
      </c>
      <c r="H6" s="104" t="s">
        <v>761</v>
      </c>
      <c r="I6" s="53" t="s">
        <v>762</v>
      </c>
      <c r="J6" s="101" t="s">
        <v>763</v>
      </c>
      <c r="K6" s="1">
        <v>1</v>
      </c>
      <c r="L6" s="2">
        <v>0</v>
      </c>
      <c r="M6" s="2">
        <v>2</v>
      </c>
      <c r="N6" s="2">
        <v>0</v>
      </c>
      <c r="O6" s="1">
        <v>0</v>
      </c>
      <c r="P6" s="2">
        <v>0</v>
      </c>
      <c r="Q6" s="2">
        <v>0</v>
      </c>
      <c r="R6" s="2">
        <v>0</v>
      </c>
      <c r="S6" s="1">
        <v>0</v>
      </c>
      <c r="T6" s="2">
        <v>1</v>
      </c>
      <c r="U6" s="2">
        <v>0</v>
      </c>
      <c r="V6" s="2">
        <v>6</v>
      </c>
      <c r="W6" s="1">
        <v>1</v>
      </c>
      <c r="X6" s="2">
        <v>1</v>
      </c>
      <c r="Y6" s="2">
        <v>1</v>
      </c>
      <c r="Z6" s="2">
        <v>1</v>
      </c>
      <c r="AA6" s="1">
        <v>0</v>
      </c>
      <c r="AB6" s="2">
        <v>1</v>
      </c>
      <c r="AC6" s="2">
        <v>0</v>
      </c>
      <c r="AD6" s="2">
        <v>6</v>
      </c>
      <c r="AE6" s="1">
        <v>0</v>
      </c>
      <c r="AF6" s="2">
        <v>0</v>
      </c>
      <c r="AG6" s="2">
        <v>0</v>
      </c>
      <c r="AH6" s="2">
        <v>0</v>
      </c>
      <c r="AI6" s="1">
        <f t="shared" si="0"/>
        <v>2</v>
      </c>
      <c r="AJ6" s="2">
        <f t="shared" si="1"/>
        <v>3</v>
      </c>
      <c r="AK6" s="2">
        <f t="shared" si="2"/>
        <v>3</v>
      </c>
      <c r="AL6" s="3">
        <f t="shared" si="3"/>
        <v>13</v>
      </c>
      <c r="AM6" s="101" t="s">
        <v>764</v>
      </c>
      <c r="AN6" s="101" t="s">
        <v>764</v>
      </c>
      <c r="AO6" s="101" t="s">
        <v>764</v>
      </c>
      <c r="AP6" s="101" t="s">
        <v>764</v>
      </c>
      <c r="AQ6" s="101" t="s">
        <v>764</v>
      </c>
      <c r="AR6" s="101" t="s">
        <v>765</v>
      </c>
      <c r="AS6" s="101" t="s">
        <v>764</v>
      </c>
      <c r="AT6" s="101" t="s">
        <v>764</v>
      </c>
      <c r="AU6" s="101" t="s">
        <v>764</v>
      </c>
      <c r="AV6" s="101" t="s">
        <v>764</v>
      </c>
      <c r="AW6" s="101" t="s">
        <v>764</v>
      </c>
      <c r="AX6" s="101" t="s">
        <v>765</v>
      </c>
    </row>
    <row r="7" spans="1:50" s="2" customFormat="1" ht="30.75" customHeight="1">
      <c r="A7" s="105"/>
      <c r="B7" s="2">
        <v>1</v>
      </c>
      <c r="C7" s="105" t="s">
        <v>766</v>
      </c>
      <c r="D7" s="105" t="s">
        <v>767</v>
      </c>
      <c r="E7" s="105" t="s">
        <v>768</v>
      </c>
      <c r="F7" s="105" t="s">
        <v>293</v>
      </c>
      <c r="G7" s="258" t="s">
        <v>769</v>
      </c>
      <c r="H7" s="106" t="s">
        <v>770</v>
      </c>
      <c r="I7" s="107" t="s">
        <v>587</v>
      </c>
      <c r="J7" s="106"/>
      <c r="K7" s="108">
        <v>1</v>
      </c>
      <c r="L7" s="105">
        <v>1</v>
      </c>
      <c r="M7" s="105">
        <v>3</v>
      </c>
      <c r="N7" s="105">
        <v>2</v>
      </c>
      <c r="O7" s="108">
        <v>1</v>
      </c>
      <c r="P7" s="105">
        <v>1</v>
      </c>
      <c r="Q7" s="105">
        <v>2</v>
      </c>
      <c r="R7" s="105">
        <v>4</v>
      </c>
      <c r="S7" s="108">
        <v>0</v>
      </c>
      <c r="T7" s="105">
        <v>0</v>
      </c>
      <c r="U7" s="105">
        <v>0</v>
      </c>
      <c r="V7" s="105">
        <v>0</v>
      </c>
      <c r="W7" s="108">
        <v>1</v>
      </c>
      <c r="X7" s="105">
        <v>1</v>
      </c>
      <c r="Y7" s="105">
        <v>5</v>
      </c>
      <c r="Z7" s="105">
        <v>5</v>
      </c>
      <c r="AA7" s="108">
        <v>0</v>
      </c>
      <c r="AB7" s="105">
        <v>0</v>
      </c>
      <c r="AC7" s="105">
        <v>0</v>
      </c>
      <c r="AD7" s="105">
        <v>0</v>
      </c>
      <c r="AE7" s="108">
        <v>0</v>
      </c>
      <c r="AF7" s="105">
        <v>0</v>
      </c>
      <c r="AG7" s="105">
        <v>0</v>
      </c>
      <c r="AH7" s="105">
        <v>0</v>
      </c>
      <c r="AI7" s="1">
        <f t="shared" si="0"/>
        <v>3</v>
      </c>
      <c r="AJ7" s="2">
        <f t="shared" si="1"/>
        <v>3</v>
      </c>
      <c r="AK7" s="2">
        <f t="shared" si="2"/>
        <v>10</v>
      </c>
      <c r="AL7" s="3">
        <f t="shared" si="3"/>
        <v>11</v>
      </c>
      <c r="AM7" s="106" t="s">
        <v>588</v>
      </c>
      <c r="AN7" s="106" t="s">
        <v>588</v>
      </c>
      <c r="AO7" s="106" t="s">
        <v>588</v>
      </c>
      <c r="AP7" s="106" t="s">
        <v>588</v>
      </c>
      <c r="AQ7" s="106" t="s">
        <v>589</v>
      </c>
      <c r="AR7" s="106" t="s">
        <v>589</v>
      </c>
      <c r="AS7" s="106" t="s">
        <v>589</v>
      </c>
      <c r="AT7" s="106" t="s">
        <v>589</v>
      </c>
      <c r="AU7" s="106" t="s">
        <v>589</v>
      </c>
      <c r="AV7" s="106" t="s">
        <v>589</v>
      </c>
      <c r="AW7" s="106" t="s">
        <v>590</v>
      </c>
      <c r="AX7" s="106" t="s">
        <v>589</v>
      </c>
    </row>
    <row r="8" spans="1:50" s="2" customFormat="1" ht="24">
      <c r="A8" s="259" t="s">
        <v>591</v>
      </c>
      <c r="B8" s="2">
        <v>1</v>
      </c>
      <c r="C8" s="105" t="s">
        <v>592</v>
      </c>
      <c r="D8" s="105" t="s">
        <v>593</v>
      </c>
      <c r="E8" s="105" t="s">
        <v>385</v>
      </c>
      <c r="F8" s="105" t="s">
        <v>293</v>
      </c>
      <c r="G8" s="258" t="s">
        <v>386</v>
      </c>
      <c r="H8" s="106" t="s">
        <v>600</v>
      </c>
      <c r="I8" s="107" t="s">
        <v>789</v>
      </c>
      <c r="J8" s="106"/>
      <c r="K8" s="108">
        <v>1</v>
      </c>
      <c r="L8" s="105">
        <v>1</v>
      </c>
      <c r="M8" s="105">
        <v>1</v>
      </c>
      <c r="N8" s="105">
        <v>7</v>
      </c>
      <c r="O8" s="108">
        <v>1</v>
      </c>
      <c r="P8" s="105">
        <v>1</v>
      </c>
      <c r="Q8" s="105">
        <v>0</v>
      </c>
      <c r="R8" s="105">
        <v>2</v>
      </c>
      <c r="S8" s="108">
        <v>0</v>
      </c>
      <c r="T8" s="105">
        <v>0</v>
      </c>
      <c r="U8" s="105">
        <v>0</v>
      </c>
      <c r="V8" s="105">
        <v>0</v>
      </c>
      <c r="W8" s="108">
        <v>1</v>
      </c>
      <c r="X8" s="105">
        <v>1</v>
      </c>
      <c r="Y8" s="105">
        <v>0</v>
      </c>
      <c r="Z8" s="105">
        <v>18</v>
      </c>
      <c r="AA8" s="108">
        <v>1</v>
      </c>
      <c r="AB8" s="105">
        <v>1</v>
      </c>
      <c r="AC8" s="105">
        <v>1</v>
      </c>
      <c r="AD8" s="105">
        <v>0</v>
      </c>
      <c r="AE8" s="108"/>
      <c r="AF8" s="105"/>
      <c r="AG8" s="105"/>
      <c r="AH8" s="105"/>
      <c r="AI8" s="1">
        <f t="shared" si="0"/>
        <v>4</v>
      </c>
      <c r="AJ8" s="2">
        <f t="shared" si="1"/>
        <v>4</v>
      </c>
      <c r="AK8" s="2">
        <f t="shared" si="2"/>
        <v>2</v>
      </c>
      <c r="AL8" s="3">
        <f t="shared" si="3"/>
        <v>27</v>
      </c>
      <c r="AM8" s="106" t="s">
        <v>790</v>
      </c>
      <c r="AN8" s="106" t="s">
        <v>790</v>
      </c>
      <c r="AO8" s="106" t="s">
        <v>790</v>
      </c>
      <c r="AP8" s="106" t="s">
        <v>790</v>
      </c>
      <c r="AQ8" s="106" t="s">
        <v>791</v>
      </c>
      <c r="AR8" s="106" t="s">
        <v>792</v>
      </c>
      <c r="AS8" s="106" t="s">
        <v>793</v>
      </c>
      <c r="AT8" s="106" t="s">
        <v>793</v>
      </c>
      <c r="AU8" s="106" t="s">
        <v>793</v>
      </c>
      <c r="AV8" s="106" t="s">
        <v>793</v>
      </c>
      <c r="AW8" s="106" t="s">
        <v>793</v>
      </c>
      <c r="AX8" s="106" t="s">
        <v>793</v>
      </c>
    </row>
    <row r="9" spans="1:50" ht="24">
      <c r="A9" s="105" t="s">
        <v>1068</v>
      </c>
      <c r="B9" s="2">
        <v>1</v>
      </c>
      <c r="C9" s="105" t="s">
        <v>794</v>
      </c>
      <c r="D9" s="105" t="s">
        <v>604</v>
      </c>
      <c r="E9" s="105" t="s">
        <v>605</v>
      </c>
      <c r="F9" s="105" t="s">
        <v>293</v>
      </c>
      <c r="G9" s="258" t="s">
        <v>606</v>
      </c>
      <c r="I9" s="107">
        <v>5</v>
      </c>
      <c r="K9" s="108">
        <v>1</v>
      </c>
      <c r="L9" s="105">
        <v>1</v>
      </c>
      <c r="M9" s="105">
        <v>25</v>
      </c>
      <c r="N9" s="105">
        <v>20</v>
      </c>
      <c r="O9" s="108">
        <v>1</v>
      </c>
      <c r="P9" s="105">
        <v>1</v>
      </c>
      <c r="Q9" s="105">
        <v>23</v>
      </c>
      <c r="R9" s="105">
        <v>18</v>
      </c>
      <c r="S9" s="108">
        <v>1</v>
      </c>
      <c r="T9" s="105">
        <v>1</v>
      </c>
      <c r="U9" s="105">
        <v>17</v>
      </c>
      <c r="V9" s="105">
        <v>16</v>
      </c>
      <c r="W9" s="108">
        <v>1</v>
      </c>
      <c r="X9" s="105">
        <v>1</v>
      </c>
      <c r="Y9" s="105">
        <v>18</v>
      </c>
      <c r="Z9" s="105">
        <v>7</v>
      </c>
      <c r="AA9" s="108">
        <v>1</v>
      </c>
      <c r="AB9" s="105">
        <v>1</v>
      </c>
      <c r="AC9" s="105">
        <v>27</v>
      </c>
      <c r="AD9" s="105">
        <v>22</v>
      </c>
      <c r="AI9" s="1">
        <f t="shared" si="0"/>
        <v>5</v>
      </c>
      <c r="AJ9" s="2">
        <f t="shared" si="1"/>
        <v>5</v>
      </c>
      <c r="AK9" s="2">
        <f t="shared" si="2"/>
        <v>110</v>
      </c>
      <c r="AL9" s="3">
        <f t="shared" si="3"/>
        <v>83</v>
      </c>
      <c r="AM9" s="106" t="s">
        <v>790</v>
      </c>
      <c r="AN9" s="106" t="s">
        <v>790</v>
      </c>
      <c r="AO9" s="106" t="s">
        <v>790</v>
      </c>
      <c r="AP9" s="106" t="s">
        <v>790</v>
      </c>
      <c r="AQ9" s="106" t="s">
        <v>607</v>
      </c>
      <c r="AR9" s="106" t="s">
        <v>608</v>
      </c>
      <c r="AS9" s="106" t="s">
        <v>921</v>
      </c>
      <c r="AT9" s="106" t="s">
        <v>921</v>
      </c>
      <c r="AU9" s="106" t="s">
        <v>921</v>
      </c>
      <c r="AV9" s="106" t="s">
        <v>609</v>
      </c>
      <c r="AW9" s="106" t="s">
        <v>610</v>
      </c>
      <c r="AX9" s="106" t="s">
        <v>611</v>
      </c>
    </row>
    <row r="10" spans="1:50" ht="24">
      <c r="A10" s="105" t="s">
        <v>612</v>
      </c>
      <c r="B10" s="2">
        <v>1</v>
      </c>
      <c r="C10" s="105" t="s">
        <v>977</v>
      </c>
      <c r="D10" s="105" t="s">
        <v>978</v>
      </c>
      <c r="E10" s="105" t="s">
        <v>979</v>
      </c>
      <c r="F10" s="105" t="s">
        <v>293</v>
      </c>
      <c r="G10" s="258" t="s">
        <v>760</v>
      </c>
      <c r="H10" s="106" t="s">
        <v>980</v>
      </c>
      <c r="I10" s="107">
        <v>5</v>
      </c>
      <c r="K10" s="108">
        <v>1</v>
      </c>
      <c r="L10" s="105">
        <v>1</v>
      </c>
      <c r="M10" s="105">
        <v>15</v>
      </c>
      <c r="N10" s="105">
        <v>29</v>
      </c>
      <c r="O10" s="108">
        <v>1</v>
      </c>
      <c r="P10" s="105">
        <v>1</v>
      </c>
      <c r="Q10" s="105">
        <v>21</v>
      </c>
      <c r="R10" s="105">
        <v>18</v>
      </c>
      <c r="S10" s="108">
        <v>1</v>
      </c>
      <c r="T10" s="105">
        <v>1</v>
      </c>
      <c r="U10" s="105">
        <v>29</v>
      </c>
      <c r="V10" s="105">
        <v>18</v>
      </c>
      <c r="W10" s="108">
        <v>1</v>
      </c>
      <c r="X10" s="105">
        <v>1</v>
      </c>
      <c r="Y10" s="105">
        <v>24</v>
      </c>
      <c r="Z10" s="105">
        <v>17</v>
      </c>
      <c r="AA10" s="108">
        <v>1</v>
      </c>
      <c r="AB10" s="105">
        <v>1</v>
      </c>
      <c r="AC10" s="105">
        <v>12</v>
      </c>
      <c r="AD10" s="105">
        <v>17</v>
      </c>
      <c r="AI10" s="1">
        <f t="shared" si="0"/>
        <v>5</v>
      </c>
      <c r="AJ10" s="2">
        <f t="shared" si="1"/>
        <v>5</v>
      </c>
      <c r="AK10" s="2">
        <f t="shared" si="2"/>
        <v>101</v>
      </c>
      <c r="AL10" s="3">
        <f t="shared" si="3"/>
        <v>99</v>
      </c>
      <c r="AM10" s="106" t="s">
        <v>1077</v>
      </c>
      <c r="AN10" s="106" t="s">
        <v>1077</v>
      </c>
      <c r="AO10" s="106" t="s">
        <v>1077</v>
      </c>
      <c r="AP10" s="106" t="s">
        <v>1077</v>
      </c>
      <c r="AQ10" s="106" t="s">
        <v>981</v>
      </c>
      <c r="AR10" s="106" t="s">
        <v>982</v>
      </c>
      <c r="AS10" s="106" t="s">
        <v>983</v>
      </c>
      <c r="AT10" s="106" t="s">
        <v>983</v>
      </c>
      <c r="AU10" s="106" t="s">
        <v>983</v>
      </c>
      <c r="AV10" s="106" t="s">
        <v>983</v>
      </c>
      <c r="AW10" s="106" t="s">
        <v>983</v>
      </c>
      <c r="AX10" s="106" t="s">
        <v>984</v>
      </c>
    </row>
    <row r="11" spans="1:50" ht="48">
      <c r="A11" s="105" t="s">
        <v>1068</v>
      </c>
      <c r="B11" s="2">
        <v>1</v>
      </c>
      <c r="C11" s="105" t="s">
        <v>986</v>
      </c>
      <c r="D11" s="105" t="s">
        <v>987</v>
      </c>
      <c r="E11" s="105" t="s">
        <v>988</v>
      </c>
      <c r="F11" s="105" t="s">
        <v>293</v>
      </c>
      <c r="G11" s="258" t="s">
        <v>313</v>
      </c>
      <c r="H11" s="106" t="s">
        <v>989</v>
      </c>
      <c r="I11" s="107" t="s">
        <v>990</v>
      </c>
      <c r="K11" s="108">
        <v>1</v>
      </c>
      <c r="L11" s="105">
        <v>1</v>
      </c>
      <c r="M11" s="105">
        <v>3</v>
      </c>
      <c r="N11" s="105">
        <v>4</v>
      </c>
      <c r="O11" s="108">
        <v>1</v>
      </c>
      <c r="P11" s="105">
        <v>1</v>
      </c>
      <c r="Q11" s="105">
        <v>5</v>
      </c>
      <c r="R11" s="105">
        <v>3</v>
      </c>
      <c r="S11" s="108">
        <v>0</v>
      </c>
      <c r="T11" s="105">
        <v>0</v>
      </c>
      <c r="U11" s="105">
        <v>0</v>
      </c>
      <c r="V11" s="105">
        <v>0</v>
      </c>
      <c r="W11" s="108">
        <v>1</v>
      </c>
      <c r="X11" s="105">
        <v>1</v>
      </c>
      <c r="Y11" s="105">
        <v>11</v>
      </c>
      <c r="Z11" s="105">
        <v>4</v>
      </c>
      <c r="AA11" s="108">
        <v>0</v>
      </c>
      <c r="AB11" s="105">
        <v>0</v>
      </c>
      <c r="AC11" s="105">
        <v>0</v>
      </c>
      <c r="AD11" s="105">
        <v>0</v>
      </c>
      <c r="AE11" s="108">
        <v>0</v>
      </c>
      <c r="AF11" s="105">
        <v>0</v>
      </c>
      <c r="AG11" s="105">
        <v>0</v>
      </c>
      <c r="AH11" s="105">
        <v>0</v>
      </c>
      <c r="AI11" s="1">
        <f t="shared" si="0"/>
        <v>3</v>
      </c>
      <c r="AJ11" s="2">
        <f t="shared" si="1"/>
        <v>3</v>
      </c>
      <c r="AK11" s="2">
        <f t="shared" si="2"/>
        <v>19</v>
      </c>
      <c r="AL11" s="3">
        <f t="shared" si="3"/>
        <v>11</v>
      </c>
      <c r="AM11" s="106" t="s">
        <v>991</v>
      </c>
      <c r="AN11" s="106" t="s">
        <v>991</v>
      </c>
      <c r="AO11" s="106" t="s">
        <v>991</v>
      </c>
      <c r="AP11" s="106" t="s">
        <v>991</v>
      </c>
      <c r="AQ11" s="106" t="s">
        <v>932</v>
      </c>
      <c r="AR11" s="106" t="s">
        <v>1152</v>
      </c>
      <c r="AS11" s="106" t="s">
        <v>928</v>
      </c>
      <c r="AT11" s="106" t="s">
        <v>928</v>
      </c>
      <c r="AU11" s="106" t="s">
        <v>928</v>
      </c>
      <c r="AV11" s="106" t="s">
        <v>928</v>
      </c>
      <c r="AW11" s="106" t="s">
        <v>928</v>
      </c>
      <c r="AX11" s="106" t="s">
        <v>928</v>
      </c>
    </row>
    <row r="12" spans="1:50" ht="36">
      <c r="A12" s="105" t="s">
        <v>591</v>
      </c>
      <c r="B12" s="2">
        <v>1</v>
      </c>
      <c r="C12" s="105" t="s">
        <v>1153</v>
      </c>
      <c r="D12" s="105" t="s">
        <v>1154</v>
      </c>
      <c r="E12" s="105" t="s">
        <v>1155</v>
      </c>
      <c r="F12" s="105" t="s">
        <v>293</v>
      </c>
      <c r="G12" s="258" t="s">
        <v>314</v>
      </c>
      <c r="I12" s="107" t="s">
        <v>1156</v>
      </c>
      <c r="S12" s="108">
        <v>1</v>
      </c>
      <c r="T12" s="105">
        <v>0</v>
      </c>
      <c r="U12" s="105">
        <v>6</v>
      </c>
      <c r="V12" s="105">
        <v>0</v>
      </c>
      <c r="AI12" s="1">
        <f t="shared" si="0"/>
        <v>1</v>
      </c>
      <c r="AJ12" s="2">
        <f t="shared" si="1"/>
        <v>0</v>
      </c>
      <c r="AK12" s="2">
        <f t="shared" si="2"/>
        <v>6</v>
      </c>
      <c r="AL12" s="3">
        <f t="shared" si="3"/>
        <v>0</v>
      </c>
      <c r="AM12" s="106" t="s">
        <v>756</v>
      </c>
      <c r="AN12" s="106" t="s">
        <v>756</v>
      </c>
      <c r="AO12" s="106" t="s">
        <v>756</v>
      </c>
      <c r="AP12" s="106" t="s">
        <v>756</v>
      </c>
      <c r="AQ12" s="106" t="s">
        <v>756</v>
      </c>
      <c r="AR12" s="106" t="s">
        <v>984</v>
      </c>
      <c r="AS12" s="106" t="s">
        <v>756</v>
      </c>
      <c r="AT12" s="106" t="s">
        <v>756</v>
      </c>
      <c r="AU12" s="106" t="s">
        <v>756</v>
      </c>
      <c r="AV12" s="106" t="s">
        <v>756</v>
      </c>
      <c r="AW12" s="106" t="s">
        <v>756</v>
      </c>
      <c r="AX12" s="106" t="s">
        <v>984</v>
      </c>
    </row>
    <row r="13" spans="1:50" ht="36">
      <c r="A13" s="105" t="s">
        <v>1068</v>
      </c>
      <c r="B13" s="2">
        <v>1</v>
      </c>
      <c r="C13" s="105" t="s">
        <v>1157</v>
      </c>
      <c r="D13" s="105" t="s">
        <v>1158</v>
      </c>
      <c r="E13" s="105" t="s">
        <v>1159</v>
      </c>
      <c r="F13" s="105" t="s">
        <v>293</v>
      </c>
      <c r="G13" s="258" t="s">
        <v>1160</v>
      </c>
      <c r="H13" s="106" t="s">
        <v>1161</v>
      </c>
      <c r="I13" s="107" t="s">
        <v>1162</v>
      </c>
      <c r="K13" s="108">
        <v>1</v>
      </c>
      <c r="L13" s="105">
        <v>1</v>
      </c>
      <c r="M13" s="105">
        <v>6</v>
      </c>
      <c r="N13" s="105">
        <v>12</v>
      </c>
      <c r="O13" s="108">
        <v>1</v>
      </c>
      <c r="P13" s="105">
        <v>1</v>
      </c>
      <c r="Q13" s="105">
        <v>8</v>
      </c>
      <c r="R13" s="105">
        <v>15</v>
      </c>
      <c r="S13" s="108">
        <v>0</v>
      </c>
      <c r="T13" s="105">
        <v>0</v>
      </c>
      <c r="U13" s="105">
        <v>0</v>
      </c>
      <c r="V13" s="105">
        <v>0</v>
      </c>
      <c r="W13" s="108">
        <v>1</v>
      </c>
      <c r="X13" s="105">
        <v>1</v>
      </c>
      <c r="Y13" s="105">
        <v>12</v>
      </c>
      <c r="Z13" s="105">
        <v>15</v>
      </c>
      <c r="AA13" s="108">
        <v>1</v>
      </c>
      <c r="AB13" s="105">
        <v>1</v>
      </c>
      <c r="AC13" s="105">
        <v>8</v>
      </c>
      <c r="AD13" s="105">
        <v>4</v>
      </c>
      <c r="AE13" s="108">
        <v>0</v>
      </c>
      <c r="AF13" s="105">
        <v>0</v>
      </c>
      <c r="AG13" s="105">
        <v>0</v>
      </c>
      <c r="AH13" s="105">
        <v>0</v>
      </c>
      <c r="AI13" s="1">
        <f t="shared" si="0"/>
        <v>4</v>
      </c>
      <c r="AJ13" s="2">
        <f t="shared" si="1"/>
        <v>4</v>
      </c>
      <c r="AK13" s="2">
        <f t="shared" si="2"/>
        <v>34</v>
      </c>
      <c r="AL13" s="3">
        <f t="shared" si="3"/>
        <v>46</v>
      </c>
      <c r="AM13" s="106" t="s">
        <v>1163</v>
      </c>
      <c r="AN13" s="106" t="s">
        <v>1163</v>
      </c>
      <c r="AO13" s="106" t="s">
        <v>1163</v>
      </c>
      <c r="AP13" s="106" t="s">
        <v>1163</v>
      </c>
      <c r="AQ13" s="106" t="s">
        <v>998</v>
      </c>
      <c r="AR13" s="106" t="s">
        <v>590</v>
      </c>
      <c r="AS13" s="106" t="s">
        <v>1163</v>
      </c>
      <c r="AT13" s="106" t="s">
        <v>1163</v>
      </c>
      <c r="AU13" s="106" t="s">
        <v>1163</v>
      </c>
      <c r="AV13" s="106" t="s">
        <v>1163</v>
      </c>
      <c r="AW13" s="106" t="s">
        <v>998</v>
      </c>
      <c r="AX13" s="106" t="s">
        <v>590</v>
      </c>
    </row>
    <row r="14" spans="1:50" ht="24">
      <c r="A14" s="105" t="s">
        <v>612</v>
      </c>
      <c r="B14" s="2">
        <v>1</v>
      </c>
      <c r="C14" s="105" t="s">
        <v>999</v>
      </c>
      <c r="D14" s="105" t="s">
        <v>1000</v>
      </c>
      <c r="E14" s="105" t="s">
        <v>1001</v>
      </c>
      <c r="F14" s="105" t="s">
        <v>1002</v>
      </c>
      <c r="G14" s="258" t="s">
        <v>1003</v>
      </c>
      <c r="H14" s="106" t="s">
        <v>1004</v>
      </c>
      <c r="I14" s="107" t="s">
        <v>1005</v>
      </c>
      <c r="K14" s="108">
        <v>8</v>
      </c>
      <c r="L14" s="105">
        <v>11</v>
      </c>
      <c r="N14" s="105">
        <v>218</v>
      </c>
      <c r="O14" s="108">
        <v>7</v>
      </c>
      <c r="P14" s="105">
        <v>8</v>
      </c>
      <c r="R14" s="105">
        <v>165</v>
      </c>
      <c r="S14" s="108">
        <v>6</v>
      </c>
      <c r="T14" s="105">
        <v>3</v>
      </c>
      <c r="V14" s="105">
        <v>98</v>
      </c>
      <c r="W14" s="108">
        <v>6</v>
      </c>
      <c r="X14" s="105">
        <v>6</v>
      </c>
      <c r="Z14" s="105">
        <v>199</v>
      </c>
      <c r="AA14" s="108">
        <v>4</v>
      </c>
      <c r="AB14" s="105">
        <v>1</v>
      </c>
      <c r="AD14" s="105">
        <v>29</v>
      </c>
      <c r="AE14" s="108">
        <v>0</v>
      </c>
      <c r="AF14" s="105">
        <v>0</v>
      </c>
      <c r="AG14" s="105">
        <v>0</v>
      </c>
      <c r="AH14" s="259">
        <v>137</v>
      </c>
      <c r="AI14" s="1">
        <f t="shared" si="0"/>
        <v>31</v>
      </c>
      <c r="AJ14" s="2">
        <f t="shared" si="1"/>
        <v>29</v>
      </c>
      <c r="AK14" s="2">
        <f t="shared" si="2"/>
        <v>0</v>
      </c>
      <c r="AL14" s="3">
        <f t="shared" si="3"/>
        <v>846</v>
      </c>
      <c r="AM14" s="106" t="s">
        <v>1006</v>
      </c>
      <c r="AN14" s="106" t="s">
        <v>1006</v>
      </c>
      <c r="AO14" s="106" t="s">
        <v>1006</v>
      </c>
      <c r="AP14" s="106" t="s">
        <v>1006</v>
      </c>
      <c r="AQ14" s="106" t="s">
        <v>919</v>
      </c>
      <c r="AR14" s="106" t="s">
        <v>919</v>
      </c>
      <c r="AS14" s="106" t="s">
        <v>1006</v>
      </c>
      <c r="AT14" s="106" t="s">
        <v>1006</v>
      </c>
      <c r="AU14" s="106" t="s">
        <v>1006</v>
      </c>
      <c r="AV14" s="106" t="s">
        <v>1006</v>
      </c>
      <c r="AW14" s="106" t="s">
        <v>919</v>
      </c>
      <c r="AX14" s="106" t="s">
        <v>919</v>
      </c>
    </row>
    <row r="15" spans="2:50" ht="36">
      <c r="B15" s="2">
        <v>1</v>
      </c>
      <c r="C15" s="105" t="s">
        <v>1007</v>
      </c>
      <c r="D15" s="105" t="s">
        <v>1008</v>
      </c>
      <c r="E15" s="105" t="s">
        <v>1009</v>
      </c>
      <c r="F15" s="105" t="s">
        <v>293</v>
      </c>
      <c r="G15" s="258" t="s">
        <v>926</v>
      </c>
      <c r="H15" s="106" t="s">
        <v>1010</v>
      </c>
      <c r="I15" s="107" t="s">
        <v>1011</v>
      </c>
      <c r="Q15" s="105">
        <v>1</v>
      </c>
      <c r="AD15" s="105">
        <v>2</v>
      </c>
      <c r="AI15" s="1">
        <f t="shared" si="0"/>
        <v>0</v>
      </c>
      <c r="AJ15" s="2">
        <f t="shared" si="1"/>
        <v>0</v>
      </c>
      <c r="AK15" s="2">
        <f t="shared" si="2"/>
        <v>1</v>
      </c>
      <c r="AL15" s="3">
        <f t="shared" si="3"/>
        <v>2</v>
      </c>
      <c r="AM15" s="106" t="s">
        <v>1012</v>
      </c>
      <c r="AN15" s="106" t="s">
        <v>1013</v>
      </c>
      <c r="AO15" s="106" t="s">
        <v>1013</v>
      </c>
      <c r="AP15" s="106" t="s">
        <v>1013</v>
      </c>
      <c r="AQ15" s="106" t="s">
        <v>1013</v>
      </c>
      <c r="AR15" s="106" t="s">
        <v>1013</v>
      </c>
      <c r="AS15" s="106" t="s">
        <v>1013</v>
      </c>
      <c r="AT15" s="106" t="s">
        <v>1013</v>
      </c>
      <c r="AU15" s="106" t="s">
        <v>1013</v>
      </c>
      <c r="AV15" s="106" t="s">
        <v>1013</v>
      </c>
      <c r="AW15" s="106" t="s">
        <v>1013</v>
      </c>
      <c r="AX15" s="106" t="s">
        <v>1013</v>
      </c>
    </row>
    <row r="16" spans="1:50" ht="36">
      <c r="A16" s="105" t="s">
        <v>591</v>
      </c>
      <c r="B16" s="2">
        <v>1</v>
      </c>
      <c r="C16" s="105" t="s">
        <v>1014</v>
      </c>
      <c r="D16" s="105" t="s">
        <v>1015</v>
      </c>
      <c r="E16" s="105" t="s">
        <v>841</v>
      </c>
      <c r="F16" s="105" t="s">
        <v>293</v>
      </c>
      <c r="G16" s="258" t="s">
        <v>842</v>
      </c>
      <c r="H16" s="106" t="s">
        <v>843</v>
      </c>
      <c r="I16" s="107">
        <v>5</v>
      </c>
      <c r="K16" s="108">
        <v>0</v>
      </c>
      <c r="L16" s="105">
        <v>3</v>
      </c>
      <c r="M16" s="105">
        <v>0</v>
      </c>
      <c r="N16" s="105">
        <v>41</v>
      </c>
      <c r="O16" s="108">
        <v>1</v>
      </c>
      <c r="P16" s="105">
        <v>2</v>
      </c>
      <c r="Q16" s="105">
        <v>20</v>
      </c>
      <c r="R16" s="105">
        <v>31</v>
      </c>
      <c r="S16" s="108">
        <v>1</v>
      </c>
      <c r="T16" s="105">
        <v>2</v>
      </c>
      <c r="U16" s="105">
        <v>15</v>
      </c>
      <c r="V16" s="105">
        <v>20</v>
      </c>
      <c r="W16" s="108">
        <v>1</v>
      </c>
      <c r="X16" s="105">
        <v>1</v>
      </c>
      <c r="Y16" s="105">
        <v>15</v>
      </c>
      <c r="Z16" s="105">
        <v>23</v>
      </c>
      <c r="AA16" s="108">
        <v>1</v>
      </c>
      <c r="AB16" s="105">
        <v>2</v>
      </c>
      <c r="AC16" s="105">
        <v>2</v>
      </c>
      <c r="AD16" s="105">
        <v>11</v>
      </c>
      <c r="AE16" s="108">
        <v>0</v>
      </c>
      <c r="AF16" s="105">
        <v>0</v>
      </c>
      <c r="AG16" s="105">
        <v>0</v>
      </c>
      <c r="AH16" s="105">
        <v>0</v>
      </c>
      <c r="AI16" s="1">
        <f t="shared" si="0"/>
        <v>4</v>
      </c>
      <c r="AJ16" s="2">
        <f t="shared" si="1"/>
        <v>10</v>
      </c>
      <c r="AK16" s="2">
        <f t="shared" si="2"/>
        <v>52</v>
      </c>
      <c r="AL16" s="3">
        <f t="shared" si="3"/>
        <v>126</v>
      </c>
      <c r="AM16" s="106" t="s">
        <v>844</v>
      </c>
      <c r="AN16" s="106" t="s">
        <v>844</v>
      </c>
      <c r="AO16" s="106" t="s">
        <v>844</v>
      </c>
      <c r="AP16" s="106" t="s">
        <v>844</v>
      </c>
      <c r="AQ16" s="106" t="s">
        <v>588</v>
      </c>
      <c r="AR16" s="106" t="s">
        <v>588</v>
      </c>
      <c r="AS16" s="106" t="s">
        <v>588</v>
      </c>
      <c r="AT16" s="106" t="s">
        <v>588</v>
      </c>
      <c r="AU16" s="106" t="s">
        <v>588</v>
      </c>
      <c r="AV16" s="106" t="s">
        <v>588</v>
      </c>
      <c r="AW16" s="106" t="s">
        <v>845</v>
      </c>
      <c r="AX16" s="106" t="s">
        <v>845</v>
      </c>
    </row>
    <row r="17" spans="1:50" ht="24">
      <c r="A17" s="105" t="s">
        <v>591</v>
      </c>
      <c r="B17" s="2">
        <v>1</v>
      </c>
      <c r="C17" s="105" t="s">
        <v>846</v>
      </c>
      <c r="D17" s="105" t="s">
        <v>847</v>
      </c>
      <c r="E17" s="105" t="s">
        <v>848</v>
      </c>
      <c r="F17" s="105" t="s">
        <v>293</v>
      </c>
      <c r="G17" s="258" t="s">
        <v>849</v>
      </c>
      <c r="H17" s="106" t="s">
        <v>983</v>
      </c>
      <c r="J17" s="106" t="s">
        <v>850</v>
      </c>
      <c r="K17" s="108">
        <v>2</v>
      </c>
      <c r="L17" s="105">
        <v>3</v>
      </c>
      <c r="M17" s="105">
        <v>22</v>
      </c>
      <c r="N17" s="105">
        <v>40</v>
      </c>
      <c r="O17" s="108">
        <v>1</v>
      </c>
      <c r="P17" s="105">
        <v>4</v>
      </c>
      <c r="Q17" s="105">
        <v>19</v>
      </c>
      <c r="R17" s="105">
        <v>49</v>
      </c>
      <c r="S17" s="108">
        <v>1</v>
      </c>
      <c r="T17" s="105">
        <v>2</v>
      </c>
      <c r="U17" s="105">
        <v>20</v>
      </c>
      <c r="V17" s="105">
        <v>21</v>
      </c>
      <c r="W17" s="108">
        <v>1</v>
      </c>
      <c r="X17" s="105">
        <v>2</v>
      </c>
      <c r="Y17" s="105">
        <v>18</v>
      </c>
      <c r="Z17" s="105">
        <v>19</v>
      </c>
      <c r="AA17" s="108">
        <v>0</v>
      </c>
      <c r="AB17" s="105">
        <v>3</v>
      </c>
      <c r="AC17" s="105">
        <v>0</v>
      </c>
      <c r="AD17" s="105">
        <v>31</v>
      </c>
      <c r="AI17" s="1">
        <f t="shared" si="0"/>
        <v>5</v>
      </c>
      <c r="AJ17" s="2">
        <f t="shared" si="1"/>
        <v>14</v>
      </c>
      <c r="AK17" s="2">
        <f t="shared" si="2"/>
        <v>79</v>
      </c>
      <c r="AL17" s="3">
        <f t="shared" si="3"/>
        <v>160</v>
      </c>
      <c r="AM17" s="106" t="s">
        <v>932</v>
      </c>
      <c r="AN17" s="106" t="s">
        <v>932</v>
      </c>
      <c r="AO17" s="106" t="s">
        <v>932</v>
      </c>
      <c r="AP17" s="106" t="s">
        <v>932</v>
      </c>
      <c r="AQ17" s="106" t="s">
        <v>851</v>
      </c>
      <c r="AS17" s="106" t="s">
        <v>852</v>
      </c>
      <c r="AT17" s="106" t="s">
        <v>852</v>
      </c>
      <c r="AU17" s="106" t="s">
        <v>852</v>
      </c>
      <c r="AV17" s="106" t="s">
        <v>852</v>
      </c>
      <c r="AW17" s="106" t="s">
        <v>852</v>
      </c>
      <c r="AX17" s="106" t="s">
        <v>852</v>
      </c>
    </row>
    <row r="18" spans="2:48" ht="24">
      <c r="B18" s="2">
        <v>1</v>
      </c>
      <c r="C18" s="105" t="s">
        <v>853</v>
      </c>
      <c r="D18" s="105" t="s">
        <v>854</v>
      </c>
      <c r="E18" s="105" t="s">
        <v>855</v>
      </c>
      <c r="F18" s="105" t="s">
        <v>293</v>
      </c>
      <c r="G18" s="258" t="s">
        <v>926</v>
      </c>
      <c r="K18" s="108">
        <v>1</v>
      </c>
      <c r="L18" s="105">
        <v>1</v>
      </c>
      <c r="M18" s="105">
        <v>7</v>
      </c>
      <c r="N18" s="105">
        <v>18</v>
      </c>
      <c r="O18" s="108">
        <v>1</v>
      </c>
      <c r="P18" s="105">
        <v>1</v>
      </c>
      <c r="Q18" s="105">
        <v>8</v>
      </c>
      <c r="R18" s="105">
        <v>17</v>
      </c>
      <c r="S18" s="108">
        <v>1</v>
      </c>
      <c r="T18" s="105">
        <v>1</v>
      </c>
      <c r="U18" s="105">
        <v>13</v>
      </c>
      <c r="V18" s="105">
        <v>10</v>
      </c>
      <c r="W18" s="108">
        <v>1</v>
      </c>
      <c r="X18" s="105">
        <v>1</v>
      </c>
      <c r="Y18" s="105">
        <v>20</v>
      </c>
      <c r="Z18" s="105">
        <v>27</v>
      </c>
      <c r="AA18" s="108">
        <v>1</v>
      </c>
      <c r="AB18" s="105">
        <v>1</v>
      </c>
      <c r="AC18" s="105">
        <v>24</v>
      </c>
      <c r="AD18" s="105">
        <v>2</v>
      </c>
      <c r="AI18" s="1">
        <f t="shared" si="0"/>
        <v>5</v>
      </c>
      <c r="AJ18" s="2">
        <f t="shared" si="1"/>
        <v>5</v>
      </c>
      <c r="AK18" s="2">
        <f t="shared" si="2"/>
        <v>72</v>
      </c>
      <c r="AL18" s="3">
        <f t="shared" si="3"/>
        <v>74</v>
      </c>
      <c r="AM18" s="106" t="s">
        <v>856</v>
      </c>
      <c r="AN18" s="106" t="s">
        <v>856</v>
      </c>
      <c r="AO18" s="106" t="s">
        <v>856</v>
      </c>
      <c r="AP18" s="106" t="s">
        <v>856</v>
      </c>
      <c r="AQ18" s="106" t="s">
        <v>756</v>
      </c>
      <c r="AR18" s="106" t="s">
        <v>756</v>
      </c>
      <c r="AS18" s="106" t="s">
        <v>856</v>
      </c>
      <c r="AT18" s="106" t="s">
        <v>857</v>
      </c>
      <c r="AU18" s="106" t="s">
        <v>858</v>
      </c>
      <c r="AV18" s="106" t="s">
        <v>677</v>
      </c>
    </row>
    <row r="19" spans="1:50" ht="24">
      <c r="A19" s="105" t="s">
        <v>612</v>
      </c>
      <c r="B19" s="2">
        <v>1</v>
      </c>
      <c r="C19" s="105" t="s">
        <v>678</v>
      </c>
      <c r="D19" s="105" t="s">
        <v>679</v>
      </c>
      <c r="E19" s="105" t="s">
        <v>680</v>
      </c>
      <c r="F19" s="105" t="s">
        <v>293</v>
      </c>
      <c r="G19" s="258" t="s">
        <v>760</v>
      </c>
      <c r="H19" s="106" t="s">
        <v>681</v>
      </c>
      <c r="K19" s="108">
        <v>12</v>
      </c>
      <c r="L19" s="105">
        <v>12</v>
      </c>
      <c r="M19" s="105">
        <v>300</v>
      </c>
      <c r="N19" s="105">
        <v>300</v>
      </c>
      <c r="O19" s="108">
        <v>13</v>
      </c>
      <c r="P19" s="105">
        <v>13</v>
      </c>
      <c r="Q19" s="105">
        <v>325</v>
      </c>
      <c r="R19" s="105">
        <v>325</v>
      </c>
      <c r="S19" s="108">
        <v>11</v>
      </c>
      <c r="T19" s="105">
        <v>11</v>
      </c>
      <c r="U19" s="105">
        <v>275</v>
      </c>
      <c r="V19" s="105">
        <v>275</v>
      </c>
      <c r="W19" s="108">
        <v>13</v>
      </c>
      <c r="X19" s="105">
        <v>13</v>
      </c>
      <c r="Y19" s="105">
        <v>325</v>
      </c>
      <c r="Z19" s="105">
        <v>325</v>
      </c>
      <c r="AA19" s="108">
        <v>13</v>
      </c>
      <c r="AB19" s="105">
        <v>13</v>
      </c>
      <c r="AC19" s="105">
        <v>325</v>
      </c>
      <c r="AD19" s="105">
        <v>325</v>
      </c>
      <c r="AI19" s="1">
        <f t="shared" si="0"/>
        <v>62</v>
      </c>
      <c r="AJ19" s="2">
        <f t="shared" si="1"/>
        <v>62</v>
      </c>
      <c r="AK19" s="2">
        <f t="shared" si="2"/>
        <v>1550</v>
      </c>
      <c r="AL19" s="3">
        <f t="shared" si="3"/>
        <v>1550</v>
      </c>
      <c r="AM19" s="106" t="s">
        <v>1006</v>
      </c>
      <c r="AN19" s="106" t="s">
        <v>1006</v>
      </c>
      <c r="AO19" s="106" t="s">
        <v>1006</v>
      </c>
      <c r="AP19" s="106" t="s">
        <v>1006</v>
      </c>
      <c r="AQ19" s="106" t="s">
        <v>756</v>
      </c>
      <c r="AR19" s="106" t="s">
        <v>756</v>
      </c>
      <c r="AS19" s="106" t="s">
        <v>1006</v>
      </c>
      <c r="AT19" s="106" t="s">
        <v>1006</v>
      </c>
      <c r="AU19" s="106" t="s">
        <v>1006</v>
      </c>
      <c r="AV19" s="106" t="s">
        <v>1006</v>
      </c>
      <c r="AW19" s="106" t="s">
        <v>756</v>
      </c>
      <c r="AX19" s="106" t="s">
        <v>756</v>
      </c>
    </row>
    <row r="20" spans="1:43" ht="24">
      <c r="A20" s="105" t="s">
        <v>612</v>
      </c>
      <c r="B20" s="2">
        <v>1</v>
      </c>
      <c r="C20" s="105" t="s">
        <v>682</v>
      </c>
      <c r="D20" s="105" t="s">
        <v>481</v>
      </c>
      <c r="E20" s="105" t="s">
        <v>482</v>
      </c>
      <c r="F20" s="105" t="s">
        <v>293</v>
      </c>
      <c r="G20" s="258" t="s">
        <v>483</v>
      </c>
      <c r="I20" s="107">
        <v>1</v>
      </c>
      <c r="S20" s="108">
        <v>1</v>
      </c>
      <c r="T20" s="105">
        <v>1</v>
      </c>
      <c r="U20" s="105">
        <v>17</v>
      </c>
      <c r="V20" s="105">
        <v>86</v>
      </c>
      <c r="AI20" s="1">
        <f t="shared" si="0"/>
        <v>1</v>
      </c>
      <c r="AJ20" s="2">
        <f t="shared" si="1"/>
        <v>1</v>
      </c>
      <c r="AK20" s="2">
        <f t="shared" si="2"/>
        <v>17</v>
      </c>
      <c r="AL20" s="3">
        <f t="shared" si="3"/>
        <v>86</v>
      </c>
      <c r="AM20" s="106" t="s">
        <v>484</v>
      </c>
      <c r="AN20" s="106" t="s">
        <v>484</v>
      </c>
      <c r="AO20" s="106" t="s">
        <v>484</v>
      </c>
      <c r="AP20" s="106" t="s">
        <v>484</v>
      </c>
      <c r="AQ20" s="106" t="s">
        <v>484</v>
      </c>
    </row>
    <row r="21" spans="1:50" ht="36">
      <c r="A21" s="105" t="s">
        <v>591</v>
      </c>
      <c r="B21" s="2">
        <v>1</v>
      </c>
      <c r="C21" s="105" t="s">
        <v>485</v>
      </c>
      <c r="D21" s="105" t="s">
        <v>689</v>
      </c>
      <c r="E21" s="105" t="s">
        <v>690</v>
      </c>
      <c r="F21" s="105" t="s">
        <v>293</v>
      </c>
      <c r="G21" s="258" t="s">
        <v>926</v>
      </c>
      <c r="H21" s="106" t="s">
        <v>691</v>
      </c>
      <c r="K21" s="108">
        <v>1</v>
      </c>
      <c r="L21" s="105">
        <v>1</v>
      </c>
      <c r="M21" s="105">
        <v>25</v>
      </c>
      <c r="N21" s="105">
        <v>36</v>
      </c>
      <c r="O21" s="108">
        <v>2</v>
      </c>
      <c r="P21" s="105">
        <v>2</v>
      </c>
      <c r="Q21" s="105">
        <v>30</v>
      </c>
      <c r="R21" s="105">
        <v>40</v>
      </c>
      <c r="S21" s="108">
        <v>2</v>
      </c>
      <c r="T21" s="105">
        <v>2</v>
      </c>
      <c r="U21" s="105">
        <v>30</v>
      </c>
      <c r="V21" s="105">
        <v>30</v>
      </c>
      <c r="W21" s="108">
        <v>1</v>
      </c>
      <c r="X21" s="105">
        <v>1</v>
      </c>
      <c r="Y21" s="105">
        <v>35</v>
      </c>
      <c r="Z21" s="105">
        <v>35</v>
      </c>
      <c r="AA21" s="108">
        <v>2</v>
      </c>
      <c r="AB21" s="105">
        <v>2</v>
      </c>
      <c r="AC21" s="105">
        <v>25</v>
      </c>
      <c r="AD21" s="105">
        <v>37</v>
      </c>
      <c r="AI21" s="1">
        <f t="shared" si="0"/>
        <v>8</v>
      </c>
      <c r="AJ21" s="2">
        <f t="shared" si="1"/>
        <v>8</v>
      </c>
      <c r="AK21" s="2">
        <f t="shared" si="2"/>
        <v>145</v>
      </c>
      <c r="AL21" s="3">
        <f t="shared" si="3"/>
        <v>178</v>
      </c>
      <c r="AM21" s="106" t="s">
        <v>873</v>
      </c>
      <c r="AN21" s="106" t="s">
        <v>873</v>
      </c>
      <c r="AO21" s="106" t="s">
        <v>873</v>
      </c>
      <c r="AP21" s="106" t="s">
        <v>873</v>
      </c>
      <c r="AQ21" s="106" t="s">
        <v>874</v>
      </c>
      <c r="AR21" s="106" t="s">
        <v>875</v>
      </c>
      <c r="AS21" s="106" t="s">
        <v>588</v>
      </c>
      <c r="AT21" s="106" t="s">
        <v>588</v>
      </c>
      <c r="AU21" s="106" t="s">
        <v>588</v>
      </c>
      <c r="AV21" s="106" t="s">
        <v>588</v>
      </c>
      <c r="AW21" s="106" t="s">
        <v>589</v>
      </c>
      <c r="AX21" s="106" t="s">
        <v>756</v>
      </c>
    </row>
    <row r="22" spans="1:50" ht="24">
      <c r="A22" s="105" t="s">
        <v>612</v>
      </c>
      <c r="B22" s="2">
        <v>1</v>
      </c>
      <c r="C22" s="105" t="s">
        <v>696</v>
      </c>
      <c r="D22" s="105" t="s">
        <v>697</v>
      </c>
      <c r="E22" s="105" t="s">
        <v>698</v>
      </c>
      <c r="F22" s="105" t="s">
        <v>699</v>
      </c>
      <c r="G22" s="258" t="s">
        <v>700</v>
      </c>
      <c r="K22" s="108">
        <v>2</v>
      </c>
      <c r="L22" s="105">
        <v>2</v>
      </c>
      <c r="M22" s="105">
        <v>60</v>
      </c>
      <c r="N22" s="105">
        <v>60</v>
      </c>
      <c r="O22" s="108">
        <v>2</v>
      </c>
      <c r="P22" s="105">
        <v>2</v>
      </c>
      <c r="Q22" s="105">
        <v>62</v>
      </c>
      <c r="R22" s="105">
        <v>60</v>
      </c>
      <c r="S22" s="108">
        <v>2</v>
      </c>
      <c r="T22" s="105">
        <v>2</v>
      </c>
      <c r="U22" s="105">
        <v>58</v>
      </c>
      <c r="V22" s="105">
        <v>36</v>
      </c>
      <c r="W22" s="108">
        <v>1</v>
      </c>
      <c r="X22" s="105">
        <v>2</v>
      </c>
      <c r="Y22" s="105">
        <v>72</v>
      </c>
      <c r="Z22" s="105">
        <v>41</v>
      </c>
      <c r="AA22" s="108">
        <v>2</v>
      </c>
      <c r="AB22" s="105">
        <v>1</v>
      </c>
      <c r="AC22" s="105">
        <v>71</v>
      </c>
      <c r="AD22" s="105">
        <v>4</v>
      </c>
      <c r="AI22" s="1">
        <f t="shared" si="0"/>
        <v>9</v>
      </c>
      <c r="AJ22" s="2">
        <f t="shared" si="1"/>
        <v>9</v>
      </c>
      <c r="AK22" s="2">
        <f t="shared" si="2"/>
        <v>323</v>
      </c>
      <c r="AL22" s="3">
        <f t="shared" si="3"/>
        <v>201</v>
      </c>
      <c r="AM22" s="106" t="s">
        <v>931</v>
      </c>
      <c r="AN22" s="106" t="s">
        <v>701</v>
      </c>
      <c r="AO22" s="106" t="s">
        <v>701</v>
      </c>
      <c r="AP22" s="106" t="s">
        <v>701</v>
      </c>
      <c r="AQ22" s="106" t="s">
        <v>756</v>
      </c>
      <c r="AR22" s="106" t="s">
        <v>702</v>
      </c>
      <c r="AS22" s="106" t="s">
        <v>931</v>
      </c>
      <c r="AT22" s="106" t="s">
        <v>701</v>
      </c>
      <c r="AU22" s="106" t="s">
        <v>701</v>
      </c>
      <c r="AV22" s="106" t="s">
        <v>701</v>
      </c>
      <c r="AW22" s="106" t="s">
        <v>756</v>
      </c>
      <c r="AX22" s="106" t="s">
        <v>702</v>
      </c>
    </row>
    <row r="23" spans="1:50" ht="36">
      <c r="A23" s="105" t="s">
        <v>268</v>
      </c>
      <c r="B23" s="2">
        <v>1</v>
      </c>
      <c r="C23" s="105" t="s">
        <v>703</v>
      </c>
      <c r="D23" s="105" t="s">
        <v>1056</v>
      </c>
      <c r="E23" s="105" t="s">
        <v>1057</v>
      </c>
      <c r="F23" s="105" t="s">
        <v>293</v>
      </c>
      <c r="G23" s="258" t="s">
        <v>926</v>
      </c>
      <c r="H23" s="106" t="s">
        <v>1058</v>
      </c>
      <c r="I23" s="107">
        <v>4</v>
      </c>
      <c r="J23" s="106" t="s">
        <v>1059</v>
      </c>
      <c r="K23" s="108">
        <v>1</v>
      </c>
      <c r="L23" s="105">
        <v>1</v>
      </c>
      <c r="M23" s="105">
        <v>17</v>
      </c>
      <c r="N23" s="105">
        <v>20</v>
      </c>
      <c r="O23" s="108">
        <v>1</v>
      </c>
      <c r="P23" s="105">
        <v>1</v>
      </c>
      <c r="Q23" s="105">
        <v>15</v>
      </c>
      <c r="R23" s="105">
        <v>17</v>
      </c>
      <c r="S23" s="108">
        <v>0</v>
      </c>
      <c r="T23" s="105">
        <v>0</v>
      </c>
      <c r="U23" s="105">
        <v>0</v>
      </c>
      <c r="V23" s="105">
        <v>0</v>
      </c>
      <c r="W23" s="108">
        <v>2</v>
      </c>
      <c r="X23" s="105">
        <v>1</v>
      </c>
      <c r="Y23" s="105">
        <v>24</v>
      </c>
      <c r="Z23" s="105">
        <v>19</v>
      </c>
      <c r="AA23" s="108">
        <v>0</v>
      </c>
      <c r="AB23" s="105">
        <v>0</v>
      </c>
      <c r="AC23" s="105">
        <v>0</v>
      </c>
      <c r="AD23" s="105">
        <v>0</v>
      </c>
      <c r="AE23" s="108">
        <v>0</v>
      </c>
      <c r="AF23" s="105">
        <v>0</v>
      </c>
      <c r="AG23" s="105">
        <v>0</v>
      </c>
      <c r="AH23" s="105">
        <v>0</v>
      </c>
      <c r="AI23" s="1">
        <f t="shared" si="0"/>
        <v>4</v>
      </c>
      <c r="AJ23" s="2">
        <f t="shared" si="1"/>
        <v>3</v>
      </c>
      <c r="AK23" s="2">
        <f t="shared" si="2"/>
        <v>56</v>
      </c>
      <c r="AL23" s="3">
        <f t="shared" si="3"/>
        <v>56</v>
      </c>
      <c r="AM23" s="106" t="s">
        <v>918</v>
      </c>
      <c r="AN23" s="106" t="s">
        <v>918</v>
      </c>
      <c r="AO23" s="106" t="s">
        <v>918</v>
      </c>
      <c r="AP23" s="106" t="s">
        <v>918</v>
      </c>
      <c r="AQ23" s="106" t="s">
        <v>590</v>
      </c>
      <c r="AR23" s="106" t="s">
        <v>611</v>
      </c>
      <c r="AS23" s="106" t="s">
        <v>1060</v>
      </c>
      <c r="AT23" s="106" t="s">
        <v>1060</v>
      </c>
      <c r="AU23" s="106" t="s">
        <v>1060</v>
      </c>
      <c r="AV23" s="106" t="s">
        <v>984</v>
      </c>
      <c r="AW23" s="106" t="s">
        <v>1061</v>
      </c>
      <c r="AX23" s="106" t="s">
        <v>984</v>
      </c>
    </row>
    <row r="24" spans="1:44" ht="36">
      <c r="A24" s="105" t="s">
        <v>612</v>
      </c>
      <c r="B24" s="2">
        <v>1</v>
      </c>
      <c r="C24" s="105" t="s">
        <v>1062</v>
      </c>
      <c r="D24" s="105" t="s">
        <v>1063</v>
      </c>
      <c r="E24" s="105" t="s">
        <v>1064</v>
      </c>
      <c r="F24" s="105" t="s">
        <v>293</v>
      </c>
      <c r="G24" s="258" t="s">
        <v>1065</v>
      </c>
      <c r="K24" s="108">
        <v>1</v>
      </c>
      <c r="L24" s="105">
        <v>1</v>
      </c>
      <c r="M24" s="105">
        <v>25</v>
      </c>
      <c r="N24" s="105">
        <v>25</v>
      </c>
      <c r="O24" s="108">
        <v>1</v>
      </c>
      <c r="P24" s="105">
        <v>1</v>
      </c>
      <c r="Q24" s="105">
        <v>25</v>
      </c>
      <c r="R24" s="105">
        <v>25</v>
      </c>
      <c r="S24" s="108">
        <v>1</v>
      </c>
      <c r="T24" s="105">
        <v>1</v>
      </c>
      <c r="U24" s="105">
        <v>25</v>
      </c>
      <c r="V24" s="105">
        <v>25</v>
      </c>
      <c r="W24" s="108">
        <v>1</v>
      </c>
      <c r="X24" s="105">
        <v>1</v>
      </c>
      <c r="Y24" s="105">
        <v>25</v>
      </c>
      <c r="Z24" s="105">
        <v>25</v>
      </c>
      <c r="AA24" s="108">
        <v>1</v>
      </c>
      <c r="AB24" s="105">
        <v>1</v>
      </c>
      <c r="AC24" s="105">
        <v>25</v>
      </c>
      <c r="AD24" s="105">
        <v>25</v>
      </c>
      <c r="AI24" s="1">
        <f t="shared" si="0"/>
        <v>5</v>
      </c>
      <c r="AJ24" s="2">
        <f t="shared" si="1"/>
        <v>5</v>
      </c>
      <c r="AK24" s="2">
        <f t="shared" si="2"/>
        <v>125</v>
      </c>
      <c r="AL24" s="3">
        <f t="shared" si="3"/>
        <v>125</v>
      </c>
      <c r="AM24" s="106" t="s">
        <v>918</v>
      </c>
      <c r="AN24" s="106" t="s">
        <v>918</v>
      </c>
      <c r="AO24" s="106" t="s">
        <v>918</v>
      </c>
      <c r="AP24" s="106" t="s">
        <v>918</v>
      </c>
      <c r="AQ24" s="106" t="s">
        <v>1234</v>
      </c>
      <c r="AR24" s="106" t="s">
        <v>1235</v>
      </c>
    </row>
    <row r="25" spans="2:50" ht="24">
      <c r="B25" s="2">
        <v>1</v>
      </c>
      <c r="C25" s="105" t="s">
        <v>1236</v>
      </c>
      <c r="D25" s="105" t="s">
        <v>1237</v>
      </c>
      <c r="E25" s="105" t="s">
        <v>1238</v>
      </c>
      <c r="F25" s="105" t="s">
        <v>293</v>
      </c>
      <c r="G25" s="258" t="s">
        <v>842</v>
      </c>
      <c r="H25" s="106" t="s">
        <v>1239</v>
      </c>
      <c r="I25" s="107" t="s">
        <v>1240</v>
      </c>
      <c r="K25" s="108">
        <v>1</v>
      </c>
      <c r="L25" s="105">
        <v>1</v>
      </c>
      <c r="M25" s="105">
        <v>8</v>
      </c>
      <c r="N25" s="105">
        <v>7</v>
      </c>
      <c r="O25" s="108">
        <v>1</v>
      </c>
      <c r="P25" s="105">
        <v>1</v>
      </c>
      <c r="Q25" s="105">
        <v>10</v>
      </c>
      <c r="R25" s="105">
        <v>8</v>
      </c>
      <c r="W25" s="108">
        <v>1</v>
      </c>
      <c r="X25" s="105">
        <v>1</v>
      </c>
      <c r="Y25" s="105">
        <v>9</v>
      </c>
      <c r="Z25" s="105">
        <v>8</v>
      </c>
      <c r="AA25" s="108">
        <v>1</v>
      </c>
      <c r="AB25" s="105">
        <v>1</v>
      </c>
      <c r="AC25" s="105">
        <v>7</v>
      </c>
      <c r="AD25" s="105">
        <v>5</v>
      </c>
      <c r="AI25" s="1">
        <f t="shared" si="0"/>
        <v>4</v>
      </c>
      <c r="AJ25" s="2">
        <f t="shared" si="1"/>
        <v>4</v>
      </c>
      <c r="AK25" s="2">
        <f t="shared" si="2"/>
        <v>34</v>
      </c>
      <c r="AL25" s="3">
        <f t="shared" si="3"/>
        <v>28</v>
      </c>
      <c r="AM25" s="106" t="s">
        <v>588</v>
      </c>
      <c r="AN25" s="106" t="s">
        <v>588</v>
      </c>
      <c r="AO25" s="106" t="s">
        <v>588</v>
      </c>
      <c r="AP25" s="106" t="s">
        <v>588</v>
      </c>
      <c r="AQ25" s="106" t="s">
        <v>589</v>
      </c>
      <c r="AR25" s="106" t="s">
        <v>589</v>
      </c>
      <c r="AS25" s="106" t="s">
        <v>1241</v>
      </c>
      <c r="AT25" s="106" t="s">
        <v>1241</v>
      </c>
      <c r="AU25" s="106" t="s">
        <v>1241</v>
      </c>
      <c r="AV25" s="106" t="s">
        <v>1241</v>
      </c>
      <c r="AW25" s="106" t="s">
        <v>1241</v>
      </c>
      <c r="AX25" s="106" t="s">
        <v>1241</v>
      </c>
    </row>
    <row r="26" spans="2:49" ht="36.75" thickBot="1">
      <c r="B26" s="2">
        <v>1</v>
      </c>
      <c r="C26" s="105" t="s">
        <v>1242</v>
      </c>
      <c r="D26" s="105" t="s">
        <v>1078</v>
      </c>
      <c r="E26" s="105" t="s">
        <v>1079</v>
      </c>
      <c r="F26" s="105" t="s">
        <v>293</v>
      </c>
      <c r="G26" s="258" t="s">
        <v>315</v>
      </c>
      <c r="I26" s="107">
        <v>3</v>
      </c>
      <c r="K26" s="108">
        <v>1</v>
      </c>
      <c r="L26" s="105">
        <v>1</v>
      </c>
      <c r="M26" s="105">
        <v>7</v>
      </c>
      <c r="N26" s="105">
        <v>10</v>
      </c>
      <c r="S26" s="108">
        <v>1</v>
      </c>
      <c r="T26" s="105">
        <v>1</v>
      </c>
      <c r="U26" s="105">
        <v>8</v>
      </c>
      <c r="V26" s="105">
        <v>15</v>
      </c>
      <c r="AA26" s="108">
        <v>1</v>
      </c>
      <c r="AB26" s="105">
        <v>1</v>
      </c>
      <c r="AC26" s="105">
        <v>6</v>
      </c>
      <c r="AD26" s="105">
        <v>4</v>
      </c>
      <c r="AI26" s="1">
        <f t="shared" si="0"/>
        <v>3</v>
      </c>
      <c r="AJ26" s="2">
        <f t="shared" si="1"/>
        <v>3</v>
      </c>
      <c r="AK26" s="2">
        <f t="shared" si="2"/>
        <v>21</v>
      </c>
      <c r="AL26" s="3">
        <f t="shared" si="3"/>
        <v>29</v>
      </c>
      <c r="AS26" s="106" t="s">
        <v>1080</v>
      </c>
      <c r="AT26" s="106" t="s">
        <v>1080</v>
      </c>
      <c r="AU26" s="106" t="s">
        <v>1080</v>
      </c>
      <c r="AV26" s="106" t="s">
        <v>1080</v>
      </c>
      <c r="AW26" s="106" t="s">
        <v>1080</v>
      </c>
    </row>
    <row r="27" spans="1:50" ht="12.75" thickBot="1">
      <c r="A27" s="110" t="s">
        <v>1081</v>
      </c>
      <c r="B27" s="110"/>
      <c r="C27" s="110"/>
      <c r="D27" s="110"/>
      <c r="E27" s="110"/>
      <c r="F27" s="110"/>
      <c r="G27" s="110"/>
      <c r="H27" s="111"/>
      <c r="I27" s="112"/>
      <c r="J27" s="111"/>
      <c r="K27" s="263">
        <f aca="true" t="shared" si="4" ref="K27:AL27">SUM(K4:K26)</f>
        <v>39</v>
      </c>
      <c r="L27" s="264">
        <f t="shared" si="4"/>
        <v>45</v>
      </c>
      <c r="M27" s="264">
        <f t="shared" si="4"/>
        <v>553</v>
      </c>
      <c r="N27" s="264">
        <f t="shared" si="4"/>
        <v>872</v>
      </c>
      <c r="O27" s="263">
        <f t="shared" si="4"/>
        <v>38</v>
      </c>
      <c r="P27" s="264">
        <f t="shared" si="4"/>
        <v>43</v>
      </c>
      <c r="Q27" s="264">
        <f t="shared" si="4"/>
        <v>591</v>
      </c>
      <c r="R27" s="265">
        <f t="shared" si="4"/>
        <v>824</v>
      </c>
      <c r="S27" s="264">
        <f t="shared" si="4"/>
        <v>30</v>
      </c>
      <c r="T27" s="264">
        <f t="shared" si="4"/>
        <v>29</v>
      </c>
      <c r="U27" s="264">
        <f t="shared" si="4"/>
        <v>513</v>
      </c>
      <c r="V27" s="264">
        <f t="shared" si="4"/>
        <v>656</v>
      </c>
      <c r="W27" s="263">
        <f t="shared" si="4"/>
        <v>38</v>
      </c>
      <c r="X27" s="264">
        <f t="shared" si="4"/>
        <v>39</v>
      </c>
      <c r="Y27" s="264">
        <f t="shared" si="4"/>
        <v>654</v>
      </c>
      <c r="Z27" s="265">
        <f t="shared" si="4"/>
        <v>831</v>
      </c>
      <c r="AA27" s="264">
        <f t="shared" si="4"/>
        <v>32</v>
      </c>
      <c r="AB27" s="264">
        <f t="shared" si="4"/>
        <v>33</v>
      </c>
      <c r="AC27" s="264">
        <f t="shared" si="4"/>
        <v>554</v>
      </c>
      <c r="AD27" s="264">
        <f t="shared" si="4"/>
        <v>549</v>
      </c>
      <c r="AE27" s="263">
        <f t="shared" si="4"/>
        <v>0</v>
      </c>
      <c r="AF27" s="264">
        <f t="shared" si="4"/>
        <v>0</v>
      </c>
      <c r="AG27" s="264">
        <f t="shared" si="4"/>
        <v>0</v>
      </c>
      <c r="AH27" s="265">
        <f t="shared" si="4"/>
        <v>137</v>
      </c>
      <c r="AI27" s="264">
        <f t="shared" si="4"/>
        <v>177</v>
      </c>
      <c r="AJ27" s="264">
        <f t="shared" si="4"/>
        <v>189</v>
      </c>
      <c r="AK27" s="264">
        <f t="shared" si="4"/>
        <v>2865</v>
      </c>
      <c r="AL27" s="265">
        <f t="shared" si="4"/>
        <v>3869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</row>
    <row r="29" spans="1:50" s="110" customFormat="1" ht="12">
      <c r="A29" s="105"/>
      <c r="B29" s="105"/>
      <c r="C29" s="105"/>
      <c r="D29" s="105"/>
      <c r="E29" s="105"/>
      <c r="F29" s="105"/>
      <c r="G29" s="105"/>
      <c r="H29" s="106"/>
      <c r="I29" s="107"/>
      <c r="J29" s="106"/>
      <c r="K29" s="108"/>
      <c r="L29" s="105"/>
      <c r="M29" s="105"/>
      <c r="N29" s="105"/>
      <c r="O29" s="108"/>
      <c r="P29" s="105"/>
      <c r="Q29" s="105"/>
      <c r="R29" s="105"/>
      <c r="S29" s="108"/>
      <c r="T29" s="105"/>
      <c r="U29" s="105"/>
      <c r="V29" s="105"/>
      <c r="W29" s="108"/>
      <c r="X29" s="105"/>
      <c r="Y29" s="105"/>
      <c r="Z29" s="105"/>
      <c r="AA29" s="108"/>
      <c r="AB29" s="105"/>
      <c r="AC29" s="105"/>
      <c r="AD29" s="105"/>
      <c r="AE29" s="108"/>
      <c r="AF29" s="105"/>
      <c r="AG29" s="105"/>
      <c r="AH29" s="105"/>
      <c r="AI29" s="105"/>
      <c r="AJ29" s="105"/>
      <c r="AK29" s="105"/>
      <c r="AL29" s="105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</row>
    <row r="30" spans="37:39" ht="24">
      <c r="AK30" s="256">
        <f>AK27/AI27</f>
        <v>16.1864406779661</v>
      </c>
      <c r="AL30" s="256">
        <f>AL27/AJ27</f>
        <v>20.47089947089947</v>
      </c>
      <c r="AM30" s="266" t="s">
        <v>318</v>
      </c>
    </row>
    <row r="31" ht="18">
      <c r="A31" s="267" t="s">
        <v>3133</v>
      </c>
    </row>
    <row r="32" ht="18">
      <c r="A32" s="268" t="s">
        <v>3134</v>
      </c>
    </row>
    <row r="33" ht="18">
      <c r="A33" s="268" t="s">
        <v>3135</v>
      </c>
    </row>
    <row r="34" spans="1:2" ht="18">
      <c r="A34" s="435"/>
      <c r="B34" s="2"/>
    </row>
  </sheetData>
  <printOptions/>
  <pageMargins left="0.75" right="0.75" top="1" bottom="1" header="0.5" footer="0.5"/>
  <pageSetup fitToHeight="1" fitToWidth="1" horizontalDpi="600" verticalDpi="600" orientation="landscape" paperSize="3" scale="52"/>
  <headerFooter alignWithMargins="0">
    <oddHeader>&amp;CBRLS Delivery Routes</oddHeader>
  </headerFooter>
  <colBreaks count="1" manualBreakCount="1">
    <brk id="10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7"/>
  <sheetViews>
    <sheetView workbookViewId="0" topLeftCell="A1">
      <pane ySplit="4" topLeftCell="BM5" activePane="bottomLeft" state="frozen"/>
      <selection pane="topLeft" activeCell="A1" sqref="A1"/>
      <selection pane="bottomLeft" activeCell="BK102" sqref="BK102:BN102"/>
    </sheetView>
  </sheetViews>
  <sheetFormatPr defaultColWidth="8.8515625" defaultRowHeight="12.75"/>
  <cols>
    <col min="1" max="1" width="10.7109375" style="0" customWidth="1"/>
    <col min="2" max="2" width="11.8515625" style="0" customWidth="1"/>
    <col min="3" max="3" width="30.7109375" style="0" customWidth="1"/>
    <col min="4" max="4" width="30.421875" style="0" hidden="1" customWidth="1"/>
    <col min="5" max="5" width="26.28125" style="0" customWidth="1"/>
    <col min="6" max="6" width="11.28125" style="0" customWidth="1"/>
    <col min="7" max="7" width="18.28125" style="0" customWidth="1"/>
    <col min="8" max="8" width="38.421875" style="132" customWidth="1"/>
    <col min="9" max="9" width="40.421875" style="132" customWidth="1"/>
    <col min="10" max="10" width="40.140625" style="132" customWidth="1"/>
    <col min="11" max="11" width="40.421875" style="132" customWidth="1"/>
    <col min="12" max="12" width="31.00390625" style="132" customWidth="1"/>
    <col min="13" max="13" width="29.28125" style="132" customWidth="1"/>
    <col min="14" max="14" width="7.421875" style="0" customWidth="1"/>
    <col min="15" max="15" width="9.00390625" style="0" hidden="1" customWidth="1"/>
    <col min="16" max="16" width="7.421875" style="0" hidden="1" customWidth="1"/>
    <col min="17" max="17" width="8.140625" style="0" hidden="1" customWidth="1"/>
    <col min="18" max="18" width="7.421875" style="0" hidden="1" customWidth="1"/>
    <col min="19" max="19" width="8.421875" style="0" hidden="1" customWidth="1"/>
    <col min="20" max="20" width="7.421875" style="0" hidden="1" customWidth="1"/>
    <col min="21" max="21" width="8.7109375" style="0" hidden="1" customWidth="1"/>
    <col min="22" max="22" width="8.00390625" style="0" hidden="1" customWidth="1"/>
    <col min="23" max="38" width="9.140625" style="0" hidden="1" customWidth="1"/>
    <col min="39" max="39" width="9.28125" style="0" customWidth="1"/>
    <col min="40" max="63" width="9.140625" style="0" customWidth="1"/>
    <col min="64" max="64" width="13.00390625" style="0" customWidth="1"/>
  </cols>
  <sheetData>
    <row r="1" spans="2:39" s="113" customFormat="1" ht="12">
      <c r="B1" s="113" t="s">
        <v>1082</v>
      </c>
      <c r="E1" s="113" t="s">
        <v>1083</v>
      </c>
      <c r="O1" s="113" t="s">
        <v>3119</v>
      </c>
      <c r="AM1" s="113" t="s">
        <v>3120</v>
      </c>
    </row>
    <row r="2" spans="2:39" s="113" customFormat="1" ht="15.75" thickBot="1">
      <c r="B2" s="113" t="s">
        <v>1084</v>
      </c>
      <c r="H2" s="246" t="s">
        <v>3121</v>
      </c>
      <c r="I2" s="246" t="s">
        <v>3121</v>
      </c>
      <c r="J2" s="246" t="s">
        <v>3121</v>
      </c>
      <c r="K2" s="246" t="s">
        <v>3121</v>
      </c>
      <c r="L2" s="246" t="s">
        <v>3121</v>
      </c>
      <c r="M2" s="246" t="s">
        <v>3121</v>
      </c>
      <c r="O2" s="114">
        <v>2009</v>
      </c>
      <c r="P2" s="115"/>
      <c r="Q2" s="115"/>
      <c r="R2" s="115"/>
      <c r="S2" s="115"/>
      <c r="T2" s="115"/>
      <c r="U2" s="115"/>
      <c r="V2" s="115"/>
      <c r="W2" s="115"/>
      <c r="AM2" s="247">
        <v>2010</v>
      </c>
    </row>
    <row r="3" spans="15:66" s="116" customFormat="1" ht="12.75" thickBot="1">
      <c r="O3" s="117" t="s">
        <v>1085</v>
      </c>
      <c r="P3" s="118"/>
      <c r="Q3" s="118"/>
      <c r="R3" s="119"/>
      <c r="S3" s="120" t="s">
        <v>1086</v>
      </c>
      <c r="T3" s="121"/>
      <c r="U3" s="121"/>
      <c r="V3" s="122"/>
      <c r="W3" s="117" t="s">
        <v>1087</v>
      </c>
      <c r="X3" s="118"/>
      <c r="Y3" s="118"/>
      <c r="Z3" s="119"/>
      <c r="AA3" s="120" t="s">
        <v>1088</v>
      </c>
      <c r="AB3" s="121"/>
      <c r="AC3" s="121"/>
      <c r="AD3" s="122"/>
      <c r="AE3" s="117" t="s">
        <v>1089</v>
      </c>
      <c r="AF3" s="118"/>
      <c r="AG3" s="118"/>
      <c r="AH3" s="119"/>
      <c r="AI3" s="120" t="s">
        <v>1090</v>
      </c>
      <c r="AJ3" s="121"/>
      <c r="AK3" s="121"/>
      <c r="AL3" s="122"/>
      <c r="AM3" s="117" t="s">
        <v>1085</v>
      </c>
      <c r="AN3" s="118"/>
      <c r="AO3" s="118"/>
      <c r="AP3" s="119"/>
      <c r="AQ3" s="120" t="s">
        <v>1086</v>
      </c>
      <c r="AR3" s="121"/>
      <c r="AS3" s="121"/>
      <c r="AT3" s="122"/>
      <c r="AU3" s="117" t="s">
        <v>1087</v>
      </c>
      <c r="AV3" s="118"/>
      <c r="AW3" s="118"/>
      <c r="AX3" s="119"/>
      <c r="AY3" s="120" t="s">
        <v>1088</v>
      </c>
      <c r="AZ3" s="121"/>
      <c r="BA3" s="121"/>
      <c r="BB3" s="122"/>
      <c r="BC3" s="117" t="s">
        <v>1089</v>
      </c>
      <c r="BD3" s="118"/>
      <c r="BE3" s="118"/>
      <c r="BF3" s="119"/>
      <c r="BG3" s="120" t="s">
        <v>1090</v>
      </c>
      <c r="BH3" s="121"/>
      <c r="BI3" s="121"/>
      <c r="BJ3" s="122"/>
      <c r="BK3" s="117" t="s">
        <v>52</v>
      </c>
      <c r="BL3" s="118"/>
      <c r="BM3" s="118"/>
      <c r="BN3" s="119"/>
    </row>
    <row r="4" spans="1:66" s="131" customFormat="1" ht="36.75" thickBot="1">
      <c r="A4" s="123" t="s">
        <v>3290</v>
      </c>
      <c r="B4" s="123" t="s">
        <v>1091</v>
      </c>
      <c r="C4" s="123" t="s">
        <v>1092</v>
      </c>
      <c r="D4" s="123" t="s">
        <v>803</v>
      </c>
      <c r="E4" s="123" t="s">
        <v>265</v>
      </c>
      <c r="F4" s="123" t="s">
        <v>266</v>
      </c>
      <c r="G4" s="248" t="s">
        <v>3122</v>
      </c>
      <c r="H4" s="248" t="s">
        <v>1085</v>
      </c>
      <c r="I4" s="249" t="s">
        <v>1086</v>
      </c>
      <c r="J4" s="249" t="s">
        <v>1087</v>
      </c>
      <c r="K4" s="249" t="s">
        <v>1088</v>
      </c>
      <c r="L4" s="249" t="s">
        <v>1089</v>
      </c>
      <c r="M4" s="249" t="s">
        <v>1090</v>
      </c>
      <c r="N4" s="124" t="s">
        <v>1093</v>
      </c>
      <c r="O4" s="125" t="s">
        <v>1094</v>
      </c>
      <c r="P4" s="126" t="s">
        <v>1095</v>
      </c>
      <c r="Q4" s="126" t="s">
        <v>1096</v>
      </c>
      <c r="R4" s="127" t="s">
        <v>933</v>
      </c>
      <c r="S4" s="128" t="s">
        <v>1094</v>
      </c>
      <c r="T4" s="129" t="s">
        <v>1095</v>
      </c>
      <c r="U4" s="129" t="s">
        <v>1096</v>
      </c>
      <c r="V4" s="130" t="s">
        <v>933</v>
      </c>
      <c r="W4" s="125" t="s">
        <v>1094</v>
      </c>
      <c r="X4" s="126" t="s">
        <v>1095</v>
      </c>
      <c r="Y4" s="126" t="s">
        <v>1096</v>
      </c>
      <c r="Z4" s="127" t="s">
        <v>933</v>
      </c>
      <c r="AA4" s="128" t="s">
        <v>1094</v>
      </c>
      <c r="AB4" s="129" t="s">
        <v>1095</v>
      </c>
      <c r="AC4" s="129" t="s">
        <v>1096</v>
      </c>
      <c r="AD4" s="130" t="s">
        <v>933</v>
      </c>
      <c r="AE4" s="125" t="s">
        <v>1094</v>
      </c>
      <c r="AF4" s="126" t="s">
        <v>1095</v>
      </c>
      <c r="AG4" s="126" t="s">
        <v>1096</v>
      </c>
      <c r="AH4" s="127" t="s">
        <v>933</v>
      </c>
      <c r="AI4" s="128" t="s">
        <v>1094</v>
      </c>
      <c r="AJ4" s="129" t="s">
        <v>1095</v>
      </c>
      <c r="AK4" s="129" t="s">
        <v>1096</v>
      </c>
      <c r="AL4" s="130" t="s">
        <v>933</v>
      </c>
      <c r="AM4" s="273" t="s">
        <v>1094</v>
      </c>
      <c r="AN4" s="274" t="s">
        <v>1095</v>
      </c>
      <c r="AO4" s="274" t="s">
        <v>1096</v>
      </c>
      <c r="AP4" s="275" t="s">
        <v>933</v>
      </c>
      <c r="AQ4" s="276" t="s">
        <v>1094</v>
      </c>
      <c r="AR4" s="277" t="s">
        <v>1095</v>
      </c>
      <c r="AS4" s="277" t="s">
        <v>1096</v>
      </c>
      <c r="AT4" s="278" t="s">
        <v>933</v>
      </c>
      <c r="AU4" s="273" t="s">
        <v>1094</v>
      </c>
      <c r="AV4" s="274" t="s">
        <v>1095</v>
      </c>
      <c r="AW4" s="274" t="s">
        <v>1096</v>
      </c>
      <c r="AX4" s="275" t="s">
        <v>933</v>
      </c>
      <c r="AY4" s="276" t="s">
        <v>1094</v>
      </c>
      <c r="AZ4" s="277" t="s">
        <v>1095</v>
      </c>
      <c r="BA4" s="277" t="s">
        <v>1096</v>
      </c>
      <c r="BB4" s="278" t="s">
        <v>933</v>
      </c>
      <c r="BC4" s="273" t="s">
        <v>1094</v>
      </c>
      <c r="BD4" s="274" t="s">
        <v>1095</v>
      </c>
      <c r="BE4" s="274" t="s">
        <v>1096</v>
      </c>
      <c r="BF4" s="275" t="s">
        <v>933</v>
      </c>
      <c r="BG4" s="276" t="s">
        <v>1094</v>
      </c>
      <c r="BH4" s="277" t="s">
        <v>1095</v>
      </c>
      <c r="BI4" s="277" t="s">
        <v>1096</v>
      </c>
      <c r="BJ4" s="278" t="s">
        <v>933</v>
      </c>
      <c r="BK4" s="273" t="s">
        <v>1094</v>
      </c>
      <c r="BL4" s="274" t="s">
        <v>1095</v>
      </c>
      <c r="BM4" s="274" t="s">
        <v>1096</v>
      </c>
      <c r="BN4" s="275" t="s">
        <v>933</v>
      </c>
    </row>
    <row r="5" spans="1:66" ht="12">
      <c r="A5" t="s">
        <v>3127</v>
      </c>
      <c r="B5" t="s">
        <v>934</v>
      </c>
      <c r="C5" t="s">
        <v>562</v>
      </c>
      <c r="D5" t="s">
        <v>935</v>
      </c>
      <c r="E5" t="s">
        <v>936</v>
      </c>
      <c r="F5" s="132">
        <v>1430</v>
      </c>
      <c r="G5" s="132" t="s">
        <v>2967</v>
      </c>
      <c r="H5" t="s">
        <v>2968</v>
      </c>
      <c r="I5" t="s">
        <v>2968</v>
      </c>
      <c r="J5" t="s">
        <v>2968</v>
      </c>
      <c r="K5" t="s">
        <v>2968</v>
      </c>
      <c r="L5" t="s">
        <v>984</v>
      </c>
      <c r="M5" t="s">
        <v>984</v>
      </c>
      <c r="N5">
        <v>2</v>
      </c>
      <c r="O5">
        <v>1</v>
      </c>
      <c r="P5">
        <v>1</v>
      </c>
      <c r="Q5">
        <v>1</v>
      </c>
      <c r="R5">
        <v>1</v>
      </c>
      <c r="AE5">
        <v>1</v>
      </c>
      <c r="AF5">
        <v>1</v>
      </c>
      <c r="AG5">
        <v>2</v>
      </c>
      <c r="AH5">
        <v>5</v>
      </c>
      <c r="AM5" s="279">
        <v>1</v>
      </c>
      <c r="AN5" s="279">
        <v>1</v>
      </c>
      <c r="AO5" s="279">
        <f>AM5*28.63</f>
        <v>28.63</v>
      </c>
      <c r="AP5" s="279">
        <v>4</v>
      </c>
      <c r="AQ5" s="279"/>
      <c r="AR5" s="279"/>
      <c r="AS5" s="279">
        <f>AQ5*28.63</f>
        <v>0</v>
      </c>
      <c r="AT5" s="279"/>
      <c r="AU5" s="279"/>
      <c r="AV5" s="279"/>
      <c r="AW5" s="279">
        <f>AU5*28.63</f>
        <v>0</v>
      </c>
      <c r="AX5" s="279"/>
      <c r="AY5" s="279">
        <v>1</v>
      </c>
      <c r="AZ5" s="279">
        <v>1</v>
      </c>
      <c r="BA5" s="279">
        <f>AY5*28.63</f>
        <v>28.63</v>
      </c>
      <c r="BB5" s="279">
        <v>20</v>
      </c>
      <c r="BC5" s="279"/>
      <c r="BD5" s="279"/>
      <c r="BE5" s="279">
        <f>BC5*28.63</f>
        <v>0</v>
      </c>
      <c r="BF5" s="279"/>
      <c r="BG5" s="279"/>
      <c r="BH5" s="279"/>
      <c r="BI5" s="279">
        <f>BG5*28.63</f>
        <v>0</v>
      </c>
      <c r="BJ5" s="279"/>
      <c r="BK5" s="279">
        <f>AM5+AQ5+AU5+AY5+BC5+BG5</f>
        <v>2</v>
      </c>
      <c r="BL5" s="279">
        <f>AN5+AR5+AV5+AZ5+BD5+BH5</f>
        <v>2</v>
      </c>
      <c r="BM5" s="279">
        <f>AO5+AS5+AW5+BA5+BE5+BI5</f>
        <v>57.26</v>
      </c>
      <c r="BN5" s="279">
        <f>AP5+AT5+AX5+BB5+BF5+BJ5</f>
        <v>24</v>
      </c>
    </row>
    <row r="6" spans="1:66" ht="12">
      <c r="A6" t="s">
        <v>3291</v>
      </c>
      <c r="B6" t="s">
        <v>934</v>
      </c>
      <c r="C6" t="s">
        <v>937</v>
      </c>
      <c r="D6" t="s">
        <v>938</v>
      </c>
      <c r="E6" t="s">
        <v>939</v>
      </c>
      <c r="F6" s="132">
        <v>1431</v>
      </c>
      <c r="G6" s="132"/>
      <c r="H6" t="s">
        <v>984</v>
      </c>
      <c r="I6" t="s">
        <v>2969</v>
      </c>
      <c r="J6" t="s">
        <v>2970</v>
      </c>
      <c r="K6" t="s">
        <v>2970</v>
      </c>
      <c r="L6" t="s">
        <v>984</v>
      </c>
      <c r="M6" t="s">
        <v>2971</v>
      </c>
      <c r="N6">
        <v>1</v>
      </c>
      <c r="S6">
        <v>1</v>
      </c>
      <c r="T6">
        <v>1</v>
      </c>
      <c r="U6">
        <v>3</v>
      </c>
      <c r="V6">
        <v>2</v>
      </c>
      <c r="AM6" s="279">
        <v>2</v>
      </c>
      <c r="AN6" s="279">
        <v>2</v>
      </c>
      <c r="AO6" s="279">
        <f aca="true" t="shared" si="0" ref="AO6:AO69">AM6*28.63</f>
        <v>57.26</v>
      </c>
      <c r="AP6" s="279">
        <v>40</v>
      </c>
      <c r="AQ6" s="279">
        <v>1</v>
      </c>
      <c r="AR6" s="279">
        <v>1</v>
      </c>
      <c r="AS6" s="279">
        <f>AQ6*28.63</f>
        <v>28.63</v>
      </c>
      <c r="AT6" s="279">
        <v>35</v>
      </c>
      <c r="AU6" s="279">
        <v>1</v>
      </c>
      <c r="AV6" s="279">
        <v>1</v>
      </c>
      <c r="AW6" s="279">
        <f aca="true" t="shared" si="1" ref="AW6:AW69">AU6*28.63</f>
        <v>28.63</v>
      </c>
      <c r="AX6" s="279">
        <v>16</v>
      </c>
      <c r="AY6" s="279">
        <v>1</v>
      </c>
      <c r="AZ6" s="279">
        <v>1</v>
      </c>
      <c r="BA6" s="279">
        <f aca="true" t="shared" si="2" ref="BA6:BA69">AY6*28.63</f>
        <v>28.63</v>
      </c>
      <c r="BB6" s="279">
        <v>29</v>
      </c>
      <c r="BC6" s="279"/>
      <c r="BD6" s="279"/>
      <c r="BE6" s="279">
        <f aca="true" t="shared" si="3" ref="BE6:BE69">BC6*28.63</f>
        <v>0</v>
      </c>
      <c r="BF6" s="279">
        <v>43</v>
      </c>
      <c r="BG6" s="279"/>
      <c r="BH6" s="279"/>
      <c r="BI6" s="279">
        <f aca="true" t="shared" si="4" ref="BI6:BI69">BG6*28.63</f>
        <v>0</v>
      </c>
      <c r="BJ6" s="279"/>
      <c r="BK6" s="279">
        <f>AM6+AQ6+AU6+AY6+BC6+BG6</f>
        <v>5</v>
      </c>
      <c r="BL6" s="279">
        <f>AN6+AR6+AV6+AZ6+BD6+BH6</f>
        <v>5</v>
      </c>
      <c r="BM6" s="279">
        <f aca="true" t="shared" si="5" ref="BM6:BM69">AO6+AS6+AW6+BA6+BE6+BI6</f>
        <v>143.15</v>
      </c>
      <c r="BN6" s="279">
        <f aca="true" t="shared" si="6" ref="BN6:BN69">AP6+AT6+AX6+BB6+BF6+BJ6</f>
        <v>163</v>
      </c>
    </row>
    <row r="7" spans="1:66" ht="12">
      <c r="A7" t="s">
        <v>3291</v>
      </c>
      <c r="B7" t="s">
        <v>934</v>
      </c>
      <c r="C7" t="s">
        <v>940</v>
      </c>
      <c r="D7" t="s">
        <v>941</v>
      </c>
      <c r="E7" t="s">
        <v>942</v>
      </c>
      <c r="F7" s="132" t="s">
        <v>943</v>
      </c>
      <c r="G7" s="132"/>
      <c r="H7" t="s">
        <v>2972</v>
      </c>
      <c r="I7" t="s">
        <v>2792</v>
      </c>
      <c r="J7" t="s">
        <v>2972</v>
      </c>
      <c r="K7" t="s">
        <v>2972</v>
      </c>
      <c r="L7" t="s">
        <v>2972</v>
      </c>
      <c r="M7" t="s">
        <v>2793</v>
      </c>
      <c r="N7">
        <v>5</v>
      </c>
      <c r="O7">
        <v>1</v>
      </c>
      <c r="P7">
        <v>1</v>
      </c>
      <c r="Q7">
        <v>20</v>
      </c>
      <c r="R7">
        <v>23</v>
      </c>
      <c r="S7">
        <v>2</v>
      </c>
      <c r="T7">
        <v>1</v>
      </c>
      <c r="U7">
        <v>34</v>
      </c>
      <c r="V7">
        <v>21</v>
      </c>
      <c r="W7">
        <v>2</v>
      </c>
      <c r="X7">
        <v>1</v>
      </c>
      <c r="Y7">
        <v>34</v>
      </c>
      <c r="Z7">
        <v>18</v>
      </c>
      <c r="AA7">
        <v>1</v>
      </c>
      <c r="AB7">
        <v>1</v>
      </c>
      <c r="AC7">
        <v>16</v>
      </c>
      <c r="AD7">
        <v>15</v>
      </c>
      <c r="AE7">
        <v>2</v>
      </c>
      <c r="AF7">
        <v>2</v>
      </c>
      <c r="AG7">
        <v>30</v>
      </c>
      <c r="AH7">
        <v>35</v>
      </c>
      <c r="AM7" s="279">
        <v>2</v>
      </c>
      <c r="AN7" s="279">
        <v>2</v>
      </c>
      <c r="AO7" s="279">
        <f t="shared" si="0"/>
        <v>57.26</v>
      </c>
      <c r="AP7" s="279">
        <v>63</v>
      </c>
      <c r="AQ7" s="279"/>
      <c r="AR7" s="279"/>
      <c r="AS7" s="279">
        <f aca="true" t="shared" si="7" ref="AS7:AS70">AQ7*28.63</f>
        <v>0</v>
      </c>
      <c r="AT7" s="279"/>
      <c r="AU7" s="279">
        <v>2</v>
      </c>
      <c r="AV7" s="279">
        <v>3</v>
      </c>
      <c r="AW7" s="279">
        <f t="shared" si="1"/>
        <v>57.26</v>
      </c>
      <c r="AX7" s="279">
        <v>71</v>
      </c>
      <c r="AY7" s="279">
        <v>1</v>
      </c>
      <c r="AZ7" s="279">
        <v>2</v>
      </c>
      <c r="BA7" s="279">
        <f t="shared" si="2"/>
        <v>28.63</v>
      </c>
      <c r="BB7" s="279">
        <v>44</v>
      </c>
      <c r="BC7" s="279">
        <v>2</v>
      </c>
      <c r="BD7" s="279">
        <v>1</v>
      </c>
      <c r="BE7" s="279">
        <f t="shared" si="3"/>
        <v>57.26</v>
      </c>
      <c r="BF7" s="279">
        <v>29</v>
      </c>
      <c r="BG7" s="279"/>
      <c r="BH7" s="279"/>
      <c r="BI7" s="279">
        <f t="shared" si="4"/>
        <v>0</v>
      </c>
      <c r="BJ7" s="279"/>
      <c r="BK7" s="279">
        <f aca="true" t="shared" si="8" ref="BK7:BK70">AM7+AQ7+AU7+AY7+BC7+BG7</f>
        <v>7</v>
      </c>
      <c r="BL7" s="279">
        <f aca="true" t="shared" si="9" ref="BL7:BL38">AN7+AR7+AV7+AZ7+BD7+BH7</f>
        <v>8</v>
      </c>
      <c r="BM7" s="279">
        <f t="shared" si="5"/>
        <v>200.41</v>
      </c>
      <c r="BN7" s="279">
        <f t="shared" si="6"/>
        <v>207</v>
      </c>
    </row>
    <row r="8" spans="1:66" ht="12">
      <c r="A8" t="s">
        <v>3291</v>
      </c>
      <c r="B8" t="s">
        <v>944</v>
      </c>
      <c r="C8" t="s">
        <v>945</v>
      </c>
      <c r="D8" t="s">
        <v>946</v>
      </c>
      <c r="E8" t="s">
        <v>947</v>
      </c>
      <c r="F8" s="132">
        <v>1501</v>
      </c>
      <c r="G8" s="132" t="s">
        <v>2976</v>
      </c>
      <c r="H8" t="s">
        <v>2977</v>
      </c>
      <c r="I8" t="s">
        <v>2978</v>
      </c>
      <c r="J8" t="s">
        <v>2977</v>
      </c>
      <c r="K8" t="s">
        <v>2977</v>
      </c>
      <c r="L8" t="s">
        <v>2978</v>
      </c>
      <c r="M8" t="s">
        <v>2799</v>
      </c>
      <c r="N8">
        <v>6</v>
      </c>
      <c r="O8">
        <v>2</v>
      </c>
      <c r="P8">
        <v>9</v>
      </c>
      <c r="Q8">
        <v>33</v>
      </c>
      <c r="R8">
        <v>218</v>
      </c>
      <c r="S8">
        <v>9</v>
      </c>
      <c r="T8">
        <v>9</v>
      </c>
      <c r="U8">
        <v>202</v>
      </c>
      <c r="V8">
        <v>212</v>
      </c>
      <c r="W8">
        <v>7</v>
      </c>
      <c r="X8">
        <v>5</v>
      </c>
      <c r="Y8">
        <v>189</v>
      </c>
      <c r="Z8">
        <v>101</v>
      </c>
      <c r="AA8">
        <v>6</v>
      </c>
      <c r="AB8">
        <v>4</v>
      </c>
      <c r="AC8">
        <v>140</v>
      </c>
      <c r="AD8">
        <v>95</v>
      </c>
      <c r="AE8">
        <v>9</v>
      </c>
      <c r="AF8">
        <v>3</v>
      </c>
      <c r="AG8">
        <v>221</v>
      </c>
      <c r="AH8">
        <v>81</v>
      </c>
      <c r="AI8">
        <v>4</v>
      </c>
      <c r="AJ8">
        <v>5</v>
      </c>
      <c r="AK8">
        <v>78</v>
      </c>
      <c r="AL8">
        <v>111</v>
      </c>
      <c r="AM8" s="279">
        <v>1</v>
      </c>
      <c r="AN8" s="279">
        <v>8</v>
      </c>
      <c r="AO8" s="279">
        <f t="shared" si="0"/>
        <v>28.63</v>
      </c>
      <c r="AP8" s="279">
        <v>237</v>
      </c>
      <c r="AQ8" s="279">
        <v>6</v>
      </c>
      <c r="AR8" s="279">
        <v>9</v>
      </c>
      <c r="AS8" s="279">
        <f t="shared" si="7"/>
        <v>171.78</v>
      </c>
      <c r="AT8" s="279">
        <v>217</v>
      </c>
      <c r="AU8" s="279">
        <v>6</v>
      </c>
      <c r="AV8" s="279">
        <v>5</v>
      </c>
      <c r="AW8" s="279">
        <f t="shared" si="1"/>
        <v>171.78</v>
      </c>
      <c r="AX8" s="279">
        <v>154</v>
      </c>
      <c r="AY8" s="279">
        <v>5</v>
      </c>
      <c r="AZ8" s="279">
        <v>6</v>
      </c>
      <c r="BA8" s="279">
        <f t="shared" si="2"/>
        <v>143.15</v>
      </c>
      <c r="BB8" s="279">
        <v>168</v>
      </c>
      <c r="BC8" s="279">
        <v>8</v>
      </c>
      <c r="BD8" s="279">
        <v>6</v>
      </c>
      <c r="BE8" s="279">
        <f t="shared" si="3"/>
        <v>229.04</v>
      </c>
      <c r="BF8" s="279">
        <v>157</v>
      </c>
      <c r="BG8" s="279">
        <v>4</v>
      </c>
      <c r="BH8" s="279">
        <v>1</v>
      </c>
      <c r="BI8" s="279">
        <f t="shared" si="4"/>
        <v>114.52</v>
      </c>
      <c r="BJ8" s="279">
        <v>25</v>
      </c>
      <c r="BK8" s="279">
        <f t="shared" si="8"/>
        <v>30</v>
      </c>
      <c r="BL8" s="279">
        <f t="shared" si="9"/>
        <v>35</v>
      </c>
      <c r="BM8" s="279">
        <f t="shared" si="5"/>
        <v>858.9</v>
      </c>
      <c r="BN8" s="279">
        <f t="shared" si="6"/>
        <v>958</v>
      </c>
    </row>
    <row r="9" spans="1:66" ht="12">
      <c r="A9" t="s">
        <v>3291</v>
      </c>
      <c r="B9" t="s">
        <v>934</v>
      </c>
      <c r="C9" t="s">
        <v>948</v>
      </c>
      <c r="D9" t="s">
        <v>771</v>
      </c>
      <c r="E9" t="s">
        <v>772</v>
      </c>
      <c r="F9" s="132" t="s">
        <v>773</v>
      </c>
      <c r="G9" s="132" t="s">
        <v>2800</v>
      </c>
      <c r="H9" t="s">
        <v>984</v>
      </c>
      <c r="I9" t="s">
        <v>2801</v>
      </c>
      <c r="J9" t="s">
        <v>2968</v>
      </c>
      <c r="K9" t="s">
        <v>2802</v>
      </c>
      <c r="L9" t="s">
        <v>2804</v>
      </c>
      <c r="M9" t="s">
        <v>2983</v>
      </c>
      <c r="N9">
        <v>4</v>
      </c>
      <c r="S9">
        <v>5</v>
      </c>
      <c r="T9">
        <v>5</v>
      </c>
      <c r="U9">
        <v>116</v>
      </c>
      <c r="V9">
        <v>128</v>
      </c>
      <c r="W9">
        <v>3</v>
      </c>
      <c r="X9">
        <v>2</v>
      </c>
      <c r="Y9">
        <v>54</v>
      </c>
      <c r="Z9">
        <v>48</v>
      </c>
      <c r="AA9">
        <v>2</v>
      </c>
      <c r="AB9">
        <v>2</v>
      </c>
      <c r="AC9">
        <v>52</v>
      </c>
      <c r="AD9">
        <v>42</v>
      </c>
      <c r="AE9">
        <v>3</v>
      </c>
      <c r="AF9">
        <v>3</v>
      </c>
      <c r="AG9">
        <v>48</v>
      </c>
      <c r="AH9">
        <v>47</v>
      </c>
      <c r="AM9" s="279"/>
      <c r="AN9" s="279"/>
      <c r="AO9" s="279">
        <f t="shared" si="0"/>
        <v>0</v>
      </c>
      <c r="AP9" s="279"/>
      <c r="AQ9" s="279">
        <v>3</v>
      </c>
      <c r="AR9" s="279">
        <v>3</v>
      </c>
      <c r="AS9" s="279">
        <f t="shared" si="7"/>
        <v>85.89</v>
      </c>
      <c r="AT9" s="279">
        <v>108</v>
      </c>
      <c r="AU9" s="279">
        <v>2</v>
      </c>
      <c r="AV9" s="279">
        <v>3</v>
      </c>
      <c r="AW9" s="279">
        <f t="shared" si="1"/>
        <v>57.26</v>
      </c>
      <c r="AX9" s="279">
        <v>58</v>
      </c>
      <c r="AY9" s="279">
        <v>2</v>
      </c>
      <c r="AZ9" s="279">
        <v>3</v>
      </c>
      <c r="BA9" s="279">
        <f t="shared" si="2"/>
        <v>57.26</v>
      </c>
      <c r="BB9" s="279">
        <v>57</v>
      </c>
      <c r="BC9" s="279">
        <v>2</v>
      </c>
      <c r="BD9" s="279">
        <v>2</v>
      </c>
      <c r="BE9" s="279">
        <f t="shared" si="3"/>
        <v>57.26</v>
      </c>
      <c r="BF9" s="279">
        <v>72</v>
      </c>
      <c r="BG9" s="279"/>
      <c r="BH9" s="279"/>
      <c r="BI9" s="279">
        <f t="shared" si="4"/>
        <v>0</v>
      </c>
      <c r="BJ9" s="279"/>
      <c r="BK9" s="279">
        <f t="shared" si="8"/>
        <v>9</v>
      </c>
      <c r="BL9" s="279">
        <f t="shared" si="9"/>
        <v>11</v>
      </c>
      <c r="BM9" s="279">
        <f t="shared" si="5"/>
        <v>257.67</v>
      </c>
      <c r="BN9" s="279">
        <f t="shared" si="6"/>
        <v>295</v>
      </c>
    </row>
    <row r="10" spans="1:66" ht="12">
      <c r="A10" t="s">
        <v>3291</v>
      </c>
      <c r="B10" t="s">
        <v>774</v>
      </c>
      <c r="C10" t="s">
        <v>775</v>
      </c>
      <c r="D10" t="s">
        <v>776</v>
      </c>
      <c r="E10" t="s">
        <v>777</v>
      </c>
      <c r="F10" s="132" t="s">
        <v>594</v>
      </c>
      <c r="G10" s="132" t="s">
        <v>2800</v>
      </c>
      <c r="H10" t="s">
        <v>2984</v>
      </c>
      <c r="I10" t="s">
        <v>2985</v>
      </c>
      <c r="J10" t="s">
        <v>2986</v>
      </c>
      <c r="K10" t="s">
        <v>2986</v>
      </c>
      <c r="L10" t="s">
        <v>2985</v>
      </c>
      <c r="M10" t="s">
        <v>2987</v>
      </c>
      <c r="N10">
        <v>3</v>
      </c>
      <c r="O10">
        <v>1</v>
      </c>
      <c r="P10">
        <v>1</v>
      </c>
      <c r="Q10">
        <v>7</v>
      </c>
      <c r="R10">
        <v>12</v>
      </c>
      <c r="W10">
        <v>1</v>
      </c>
      <c r="X10">
        <v>1</v>
      </c>
      <c r="Y10">
        <v>16</v>
      </c>
      <c r="Z10">
        <v>2</v>
      </c>
      <c r="AE10">
        <v>1</v>
      </c>
      <c r="AF10">
        <v>1</v>
      </c>
      <c r="AG10">
        <v>10</v>
      </c>
      <c r="AH10">
        <v>13</v>
      </c>
      <c r="AM10" s="279"/>
      <c r="AN10" s="279"/>
      <c r="AO10" s="279">
        <f t="shared" si="0"/>
        <v>0</v>
      </c>
      <c r="AP10" s="279"/>
      <c r="AQ10" s="279">
        <v>1</v>
      </c>
      <c r="AR10" s="279">
        <v>1</v>
      </c>
      <c r="AS10" s="279">
        <f t="shared" si="7"/>
        <v>28.63</v>
      </c>
      <c r="AT10" s="279">
        <v>17</v>
      </c>
      <c r="AU10" s="279">
        <v>1</v>
      </c>
      <c r="AV10" s="279">
        <v>1</v>
      </c>
      <c r="AW10" s="279">
        <f t="shared" si="1"/>
        <v>28.63</v>
      </c>
      <c r="AX10" s="279">
        <v>8</v>
      </c>
      <c r="AY10" s="279"/>
      <c r="AZ10" s="279"/>
      <c r="BA10" s="279">
        <f t="shared" si="2"/>
        <v>0</v>
      </c>
      <c r="BB10" s="279">
        <v>24</v>
      </c>
      <c r="BC10" s="279">
        <v>1</v>
      </c>
      <c r="BD10" s="279">
        <v>1</v>
      </c>
      <c r="BE10" s="279">
        <f t="shared" si="3"/>
        <v>28.63</v>
      </c>
      <c r="BF10" s="279">
        <v>18</v>
      </c>
      <c r="BG10" s="279"/>
      <c r="BH10" s="279"/>
      <c r="BI10" s="279">
        <f t="shared" si="4"/>
        <v>0</v>
      </c>
      <c r="BJ10" s="279"/>
      <c r="BK10" s="279">
        <f t="shared" si="8"/>
        <v>3</v>
      </c>
      <c r="BL10" s="279">
        <f t="shared" si="9"/>
        <v>3</v>
      </c>
      <c r="BM10" s="279">
        <f t="shared" si="5"/>
        <v>85.89</v>
      </c>
      <c r="BN10" s="279">
        <f t="shared" si="6"/>
        <v>67</v>
      </c>
    </row>
    <row r="11" spans="1:66" ht="12">
      <c r="A11" t="s">
        <v>3291</v>
      </c>
      <c r="B11" t="s">
        <v>595</v>
      </c>
      <c r="C11" t="s">
        <v>596</v>
      </c>
      <c r="D11" t="s">
        <v>597</v>
      </c>
      <c r="E11" t="s">
        <v>598</v>
      </c>
      <c r="F11" s="132">
        <v>2019</v>
      </c>
      <c r="G11" s="132" t="s">
        <v>2800</v>
      </c>
      <c r="H11" t="s">
        <v>2968</v>
      </c>
      <c r="I11" t="s">
        <v>2804</v>
      </c>
      <c r="J11" t="s">
        <v>2804</v>
      </c>
      <c r="K11" t="s">
        <v>2968</v>
      </c>
      <c r="L11" t="s">
        <v>2969</v>
      </c>
      <c r="M11" t="s">
        <v>2988</v>
      </c>
      <c r="N11">
        <v>5</v>
      </c>
      <c r="O11">
        <v>4</v>
      </c>
      <c r="P11">
        <v>6</v>
      </c>
      <c r="Q11">
        <v>96</v>
      </c>
      <c r="R11">
        <v>128</v>
      </c>
      <c r="S11">
        <v>4</v>
      </c>
      <c r="T11">
        <v>4</v>
      </c>
      <c r="U11">
        <v>94</v>
      </c>
      <c r="V11">
        <v>81</v>
      </c>
      <c r="W11">
        <v>4</v>
      </c>
      <c r="X11">
        <v>4</v>
      </c>
      <c r="Y11">
        <v>96</v>
      </c>
      <c r="Z11">
        <v>70</v>
      </c>
      <c r="AA11">
        <v>3</v>
      </c>
      <c r="AB11">
        <v>4</v>
      </c>
      <c r="AC11">
        <v>69</v>
      </c>
      <c r="AD11">
        <v>91</v>
      </c>
      <c r="AE11">
        <v>4</v>
      </c>
      <c r="AF11">
        <v>6</v>
      </c>
      <c r="AG11">
        <v>92</v>
      </c>
      <c r="AH11">
        <v>134</v>
      </c>
      <c r="AM11" s="279">
        <v>4</v>
      </c>
      <c r="AN11" s="279">
        <v>8</v>
      </c>
      <c r="AO11" s="279">
        <f t="shared" si="0"/>
        <v>114.52</v>
      </c>
      <c r="AP11" s="279">
        <v>149</v>
      </c>
      <c r="AQ11" s="279">
        <v>4</v>
      </c>
      <c r="AR11" s="279">
        <v>4</v>
      </c>
      <c r="AS11" s="279">
        <f t="shared" si="7"/>
        <v>114.52</v>
      </c>
      <c r="AT11" s="279">
        <v>92</v>
      </c>
      <c r="AU11" s="279">
        <v>5</v>
      </c>
      <c r="AV11" s="279">
        <v>4</v>
      </c>
      <c r="AW11" s="279">
        <f t="shared" si="1"/>
        <v>143.15</v>
      </c>
      <c r="AX11" s="279">
        <v>102</v>
      </c>
      <c r="AY11" s="279">
        <v>4</v>
      </c>
      <c r="AZ11" s="279">
        <v>4</v>
      </c>
      <c r="BA11" s="279">
        <f t="shared" si="2"/>
        <v>114.52</v>
      </c>
      <c r="BB11" s="279">
        <v>95</v>
      </c>
      <c r="BC11" s="279">
        <v>4</v>
      </c>
      <c r="BD11" s="279">
        <v>5</v>
      </c>
      <c r="BE11" s="279">
        <f t="shared" si="3"/>
        <v>114.52</v>
      </c>
      <c r="BF11" s="279">
        <v>132</v>
      </c>
      <c r="BG11" s="279"/>
      <c r="BH11" s="279"/>
      <c r="BI11" s="279">
        <f t="shared" si="4"/>
        <v>0</v>
      </c>
      <c r="BJ11" s="279"/>
      <c r="BK11" s="279">
        <f t="shared" si="8"/>
        <v>21</v>
      </c>
      <c r="BL11" s="279">
        <f t="shared" si="9"/>
        <v>25</v>
      </c>
      <c r="BM11" s="279">
        <f t="shared" si="5"/>
        <v>601.23</v>
      </c>
      <c r="BN11" s="279">
        <f t="shared" si="6"/>
        <v>570</v>
      </c>
    </row>
    <row r="12" spans="1:66" ht="12">
      <c r="A12" t="s">
        <v>3291</v>
      </c>
      <c r="B12" t="s">
        <v>595</v>
      </c>
      <c r="C12" t="s">
        <v>599</v>
      </c>
      <c r="D12" t="s">
        <v>784</v>
      </c>
      <c r="E12" t="s">
        <v>785</v>
      </c>
      <c r="F12" s="132">
        <v>1503</v>
      </c>
      <c r="G12" s="132" t="s">
        <v>2989</v>
      </c>
      <c r="H12" t="s">
        <v>2990</v>
      </c>
      <c r="I12" t="s">
        <v>2990</v>
      </c>
      <c r="J12" t="s">
        <v>2991</v>
      </c>
      <c r="K12" t="s">
        <v>2990</v>
      </c>
      <c r="L12" t="s">
        <v>2984</v>
      </c>
      <c r="M12" t="s">
        <v>2992</v>
      </c>
      <c r="N12">
        <v>3</v>
      </c>
      <c r="S12">
        <v>2</v>
      </c>
      <c r="T12">
        <v>2</v>
      </c>
      <c r="U12">
        <v>42</v>
      </c>
      <c r="V12">
        <v>43</v>
      </c>
      <c r="AA12">
        <v>2</v>
      </c>
      <c r="AB12">
        <v>2</v>
      </c>
      <c r="AC12">
        <v>36</v>
      </c>
      <c r="AD12">
        <v>34</v>
      </c>
      <c r="AE12">
        <v>1</v>
      </c>
      <c r="AF12">
        <v>1</v>
      </c>
      <c r="AG12">
        <v>5</v>
      </c>
      <c r="AH12">
        <v>13</v>
      </c>
      <c r="AM12" s="279">
        <v>2</v>
      </c>
      <c r="AN12" s="279">
        <v>1</v>
      </c>
      <c r="AO12" s="279">
        <f t="shared" si="0"/>
        <v>57.26</v>
      </c>
      <c r="AP12" s="279">
        <v>55</v>
      </c>
      <c r="AQ12" s="279">
        <v>1</v>
      </c>
      <c r="AR12" s="279">
        <v>2</v>
      </c>
      <c r="AS12" s="279">
        <f t="shared" si="7"/>
        <v>28.63</v>
      </c>
      <c r="AT12" s="279">
        <v>35</v>
      </c>
      <c r="AU12" s="279"/>
      <c r="AV12" s="279"/>
      <c r="AW12" s="279">
        <f t="shared" si="1"/>
        <v>0</v>
      </c>
      <c r="AX12" s="279">
        <v>21</v>
      </c>
      <c r="AY12" s="279">
        <v>3</v>
      </c>
      <c r="AZ12" s="279">
        <v>3</v>
      </c>
      <c r="BA12" s="279">
        <f t="shared" si="2"/>
        <v>85.89</v>
      </c>
      <c r="BB12" s="279">
        <v>51</v>
      </c>
      <c r="BC12" s="279">
        <v>1</v>
      </c>
      <c r="BD12" s="279">
        <v>3</v>
      </c>
      <c r="BE12" s="279">
        <f t="shared" si="3"/>
        <v>28.63</v>
      </c>
      <c r="BF12" s="279"/>
      <c r="BG12" s="279"/>
      <c r="BH12" s="279"/>
      <c r="BI12" s="279">
        <f t="shared" si="4"/>
        <v>0</v>
      </c>
      <c r="BJ12" s="279"/>
      <c r="BK12" s="279">
        <f t="shared" si="8"/>
        <v>7</v>
      </c>
      <c r="BL12" s="279">
        <f t="shared" si="9"/>
        <v>9</v>
      </c>
      <c r="BM12" s="279">
        <f t="shared" si="5"/>
        <v>200.41</v>
      </c>
      <c r="BN12" s="279">
        <f t="shared" si="6"/>
        <v>162</v>
      </c>
    </row>
    <row r="13" spans="1:66" ht="12">
      <c r="A13" t="s">
        <v>3291</v>
      </c>
      <c r="B13" t="s">
        <v>786</v>
      </c>
      <c r="C13" t="s">
        <v>787</v>
      </c>
      <c r="D13" t="s">
        <v>788</v>
      </c>
      <c r="E13" t="s">
        <v>962</v>
      </c>
      <c r="F13" s="132" t="s">
        <v>963</v>
      </c>
      <c r="G13" s="132" t="s">
        <v>2800</v>
      </c>
      <c r="H13" t="s">
        <v>2993</v>
      </c>
      <c r="I13" t="s">
        <v>2994</v>
      </c>
      <c r="J13" t="s">
        <v>984</v>
      </c>
      <c r="K13" t="s">
        <v>2994</v>
      </c>
      <c r="L13" t="s">
        <v>2995</v>
      </c>
      <c r="M13" t="s">
        <v>2995</v>
      </c>
      <c r="N13">
        <v>4</v>
      </c>
      <c r="O13">
        <v>3</v>
      </c>
      <c r="P13">
        <v>3</v>
      </c>
      <c r="Q13">
        <v>85</v>
      </c>
      <c r="R13">
        <v>70</v>
      </c>
      <c r="S13">
        <v>4</v>
      </c>
      <c r="T13">
        <v>4</v>
      </c>
      <c r="U13">
        <v>98</v>
      </c>
      <c r="V13">
        <v>92</v>
      </c>
      <c r="AA13">
        <v>6</v>
      </c>
      <c r="AB13">
        <v>5</v>
      </c>
      <c r="AC13">
        <v>153</v>
      </c>
      <c r="AD13">
        <v>115</v>
      </c>
      <c r="AE13">
        <v>3</v>
      </c>
      <c r="AF13">
        <v>4</v>
      </c>
      <c r="AG13">
        <v>64</v>
      </c>
      <c r="AH13">
        <v>85</v>
      </c>
      <c r="AM13" s="279">
        <v>3</v>
      </c>
      <c r="AN13" s="279">
        <v>5</v>
      </c>
      <c r="AO13" s="279">
        <f t="shared" si="0"/>
        <v>85.89</v>
      </c>
      <c r="AP13" s="279">
        <v>148</v>
      </c>
      <c r="AQ13" s="279">
        <v>3</v>
      </c>
      <c r="AR13" s="279">
        <v>4</v>
      </c>
      <c r="AS13" s="279">
        <f t="shared" si="7"/>
        <v>85.89</v>
      </c>
      <c r="AT13" s="279">
        <v>109</v>
      </c>
      <c r="AU13" s="279"/>
      <c r="AV13" s="279"/>
      <c r="AW13" s="279">
        <f t="shared" si="1"/>
        <v>0</v>
      </c>
      <c r="AX13" s="279"/>
      <c r="AY13" s="279">
        <v>7</v>
      </c>
      <c r="AZ13" s="279">
        <v>6</v>
      </c>
      <c r="BA13" s="279">
        <f t="shared" si="2"/>
        <v>200.41</v>
      </c>
      <c r="BB13" s="279">
        <v>199</v>
      </c>
      <c r="BC13" s="279">
        <v>3</v>
      </c>
      <c r="BD13" s="279">
        <v>4</v>
      </c>
      <c r="BE13" s="279">
        <f t="shared" si="3"/>
        <v>85.89</v>
      </c>
      <c r="BF13" s="279">
        <v>46</v>
      </c>
      <c r="BG13" s="279"/>
      <c r="BH13" s="279"/>
      <c r="BI13" s="279">
        <f t="shared" si="4"/>
        <v>0</v>
      </c>
      <c r="BJ13" s="279"/>
      <c r="BK13" s="279">
        <f t="shared" si="8"/>
        <v>16</v>
      </c>
      <c r="BL13" s="279">
        <f t="shared" si="9"/>
        <v>19</v>
      </c>
      <c r="BM13" s="279">
        <f t="shared" si="5"/>
        <v>458.08</v>
      </c>
      <c r="BN13" s="279">
        <f t="shared" si="6"/>
        <v>502</v>
      </c>
    </row>
    <row r="14" spans="1:66" ht="12">
      <c r="A14" t="s">
        <v>3291</v>
      </c>
      <c r="B14" t="s">
        <v>595</v>
      </c>
      <c r="C14" t="s">
        <v>964</v>
      </c>
      <c r="D14" t="s">
        <v>795</v>
      </c>
      <c r="E14" t="s">
        <v>796</v>
      </c>
      <c r="F14" s="132" t="s">
        <v>797</v>
      </c>
      <c r="G14" s="132" t="s">
        <v>2989</v>
      </c>
      <c r="H14" t="s">
        <v>2984</v>
      </c>
      <c r="I14" t="s">
        <v>2986</v>
      </c>
      <c r="J14" t="s">
        <v>2986</v>
      </c>
      <c r="K14" t="s">
        <v>2986</v>
      </c>
      <c r="L14" t="s">
        <v>2996</v>
      </c>
      <c r="M14" t="s">
        <v>3151</v>
      </c>
      <c r="N14">
        <v>5</v>
      </c>
      <c r="O14">
        <v>3</v>
      </c>
      <c r="P14">
        <v>1</v>
      </c>
      <c r="Q14">
        <v>56</v>
      </c>
      <c r="R14">
        <v>27</v>
      </c>
      <c r="S14">
        <v>2</v>
      </c>
      <c r="T14">
        <v>2</v>
      </c>
      <c r="U14">
        <v>45</v>
      </c>
      <c r="V14">
        <v>39</v>
      </c>
      <c r="W14">
        <v>2</v>
      </c>
      <c r="X14">
        <v>3</v>
      </c>
      <c r="Y14">
        <v>61</v>
      </c>
      <c r="Z14">
        <v>87</v>
      </c>
      <c r="AA14">
        <v>2</v>
      </c>
      <c r="AB14">
        <v>1</v>
      </c>
      <c r="AC14">
        <v>51</v>
      </c>
      <c r="AD14">
        <v>21</v>
      </c>
      <c r="AE14">
        <v>2</v>
      </c>
      <c r="AF14">
        <v>3</v>
      </c>
      <c r="AG14">
        <v>42</v>
      </c>
      <c r="AH14">
        <v>62</v>
      </c>
      <c r="AM14" s="279">
        <v>3</v>
      </c>
      <c r="AN14" s="279">
        <v>6</v>
      </c>
      <c r="AO14" s="279">
        <f t="shared" si="0"/>
        <v>85.89</v>
      </c>
      <c r="AP14" s="279">
        <v>32</v>
      </c>
      <c r="AQ14" s="279">
        <v>2</v>
      </c>
      <c r="AR14" s="279">
        <v>1</v>
      </c>
      <c r="AS14" s="279">
        <f t="shared" si="7"/>
        <v>57.26</v>
      </c>
      <c r="AT14" s="279">
        <v>65</v>
      </c>
      <c r="AU14" s="279">
        <v>3</v>
      </c>
      <c r="AV14" s="279">
        <v>3</v>
      </c>
      <c r="AW14" s="279">
        <f t="shared" si="1"/>
        <v>85.89</v>
      </c>
      <c r="AX14" s="279">
        <v>66</v>
      </c>
      <c r="AY14" s="279">
        <v>3</v>
      </c>
      <c r="AZ14" s="279">
        <v>2</v>
      </c>
      <c r="BA14" s="279">
        <f t="shared" si="2"/>
        <v>85.89</v>
      </c>
      <c r="BB14" s="279">
        <v>54</v>
      </c>
      <c r="BC14" s="279">
        <v>2</v>
      </c>
      <c r="BD14" s="279">
        <v>2</v>
      </c>
      <c r="BE14" s="279">
        <f t="shared" si="3"/>
        <v>57.26</v>
      </c>
      <c r="BF14" s="279">
        <v>80</v>
      </c>
      <c r="BG14" s="279"/>
      <c r="BH14" s="279"/>
      <c r="BI14" s="279">
        <f t="shared" si="4"/>
        <v>0</v>
      </c>
      <c r="BJ14" s="279">
        <v>37</v>
      </c>
      <c r="BK14" s="279">
        <f t="shared" si="8"/>
        <v>13</v>
      </c>
      <c r="BL14" s="279">
        <f t="shared" si="9"/>
        <v>14</v>
      </c>
      <c r="BM14" s="279">
        <f t="shared" si="5"/>
        <v>372.19</v>
      </c>
      <c r="BN14" s="279">
        <f t="shared" si="6"/>
        <v>334</v>
      </c>
    </row>
    <row r="15" spans="1:66" ht="12">
      <c r="A15" t="s">
        <v>3291</v>
      </c>
      <c r="B15" t="s">
        <v>934</v>
      </c>
      <c r="C15" t="s">
        <v>798</v>
      </c>
      <c r="D15" t="s">
        <v>799</v>
      </c>
      <c r="E15" t="s">
        <v>800</v>
      </c>
      <c r="F15" s="132">
        <v>1719</v>
      </c>
      <c r="G15" s="132" t="s">
        <v>2989</v>
      </c>
      <c r="H15" t="s">
        <v>3152</v>
      </c>
      <c r="I15" t="s">
        <v>2986</v>
      </c>
      <c r="J15" t="s">
        <v>3152</v>
      </c>
      <c r="K15" t="s">
        <v>2986</v>
      </c>
      <c r="L15" t="s">
        <v>2984</v>
      </c>
      <c r="M15" t="s">
        <v>3151</v>
      </c>
      <c r="N15">
        <v>4</v>
      </c>
      <c r="O15">
        <v>5</v>
      </c>
      <c r="P15">
        <v>7</v>
      </c>
      <c r="Q15">
        <v>132</v>
      </c>
      <c r="R15">
        <v>170</v>
      </c>
      <c r="S15">
        <v>2</v>
      </c>
      <c r="T15">
        <v>4</v>
      </c>
      <c r="U15">
        <v>54</v>
      </c>
      <c r="V15">
        <v>96</v>
      </c>
      <c r="W15">
        <v>4</v>
      </c>
      <c r="X15">
        <v>2</v>
      </c>
      <c r="Y15">
        <v>90</v>
      </c>
      <c r="Z15">
        <v>55</v>
      </c>
      <c r="AA15">
        <v>2</v>
      </c>
      <c r="AB15">
        <v>9</v>
      </c>
      <c r="AC15">
        <v>52</v>
      </c>
      <c r="AD15">
        <v>214</v>
      </c>
      <c r="AM15" s="279">
        <v>6</v>
      </c>
      <c r="AN15" s="279">
        <v>8</v>
      </c>
      <c r="AO15" s="279">
        <f t="shared" si="0"/>
        <v>171.78</v>
      </c>
      <c r="AP15" s="279">
        <v>229</v>
      </c>
      <c r="AQ15" s="279">
        <v>3</v>
      </c>
      <c r="AR15" s="279">
        <v>3</v>
      </c>
      <c r="AS15" s="279">
        <f t="shared" si="7"/>
        <v>85.89</v>
      </c>
      <c r="AT15" s="279">
        <v>280</v>
      </c>
      <c r="AU15" s="279">
        <v>4</v>
      </c>
      <c r="AV15" s="279">
        <v>5</v>
      </c>
      <c r="AW15" s="279">
        <f t="shared" si="1"/>
        <v>114.52</v>
      </c>
      <c r="AX15" s="279">
        <v>172</v>
      </c>
      <c r="AY15" s="279">
        <v>4</v>
      </c>
      <c r="AZ15" s="279">
        <v>3</v>
      </c>
      <c r="BA15" s="279">
        <f t="shared" si="2"/>
        <v>114.52</v>
      </c>
      <c r="BB15" s="279">
        <v>148</v>
      </c>
      <c r="BC15" s="279"/>
      <c r="BD15" s="279"/>
      <c r="BE15" s="279">
        <f t="shared" si="3"/>
        <v>0</v>
      </c>
      <c r="BF15" s="279"/>
      <c r="BG15" s="279"/>
      <c r="BH15" s="279"/>
      <c r="BI15" s="279">
        <f t="shared" si="4"/>
        <v>0</v>
      </c>
      <c r="BJ15" s="279">
        <v>194</v>
      </c>
      <c r="BK15" s="279">
        <f t="shared" si="8"/>
        <v>17</v>
      </c>
      <c r="BL15" s="279">
        <f t="shared" si="9"/>
        <v>19</v>
      </c>
      <c r="BM15" s="279">
        <f t="shared" si="5"/>
        <v>486.71</v>
      </c>
      <c r="BN15" s="279">
        <f t="shared" si="6"/>
        <v>1023</v>
      </c>
    </row>
    <row r="16" spans="1:66" ht="12">
      <c r="A16" t="s">
        <v>3291</v>
      </c>
      <c r="B16" t="s">
        <v>595</v>
      </c>
      <c r="C16" t="s">
        <v>974</v>
      </c>
      <c r="D16" t="s">
        <v>975</v>
      </c>
      <c r="E16" t="s">
        <v>976</v>
      </c>
      <c r="F16" s="132" t="s">
        <v>973</v>
      </c>
      <c r="G16" s="132" t="s">
        <v>2967</v>
      </c>
      <c r="H16" t="s">
        <v>984</v>
      </c>
      <c r="I16" t="s">
        <v>2968</v>
      </c>
      <c r="J16" t="s">
        <v>2968</v>
      </c>
      <c r="K16" t="s">
        <v>3153</v>
      </c>
      <c r="L16" t="s">
        <v>3154</v>
      </c>
      <c r="M16" t="s">
        <v>2983</v>
      </c>
      <c r="N16">
        <v>3</v>
      </c>
      <c r="S16">
        <v>1</v>
      </c>
      <c r="T16">
        <v>1</v>
      </c>
      <c r="U16">
        <v>14</v>
      </c>
      <c r="V16">
        <v>13</v>
      </c>
      <c r="AA16">
        <v>1</v>
      </c>
      <c r="AB16">
        <v>1</v>
      </c>
      <c r="AC16">
        <v>11</v>
      </c>
      <c r="AD16">
        <v>6</v>
      </c>
      <c r="AE16">
        <v>1</v>
      </c>
      <c r="AF16">
        <v>1</v>
      </c>
      <c r="AG16">
        <v>10</v>
      </c>
      <c r="AH16">
        <v>11</v>
      </c>
      <c r="AM16" s="279"/>
      <c r="AN16" s="279"/>
      <c r="AO16" s="279">
        <f t="shared" si="0"/>
        <v>0</v>
      </c>
      <c r="AP16" s="279"/>
      <c r="AQ16" s="279">
        <v>2</v>
      </c>
      <c r="AR16" s="279">
        <v>1</v>
      </c>
      <c r="AS16" s="279">
        <f t="shared" si="7"/>
        <v>57.26</v>
      </c>
      <c r="AT16" s="279">
        <v>26</v>
      </c>
      <c r="AU16" s="279"/>
      <c r="AV16" s="279"/>
      <c r="AW16" s="279">
        <f t="shared" si="1"/>
        <v>0</v>
      </c>
      <c r="AX16" s="279">
        <v>20</v>
      </c>
      <c r="AY16" s="279">
        <v>1</v>
      </c>
      <c r="AZ16" s="279">
        <v>1</v>
      </c>
      <c r="BA16" s="279">
        <f t="shared" si="2"/>
        <v>28.63</v>
      </c>
      <c r="BB16" s="279">
        <v>6</v>
      </c>
      <c r="BC16" s="279"/>
      <c r="BD16" s="279"/>
      <c r="BE16" s="279">
        <f t="shared" si="3"/>
        <v>0</v>
      </c>
      <c r="BF16" s="279">
        <v>13</v>
      </c>
      <c r="BG16" s="279"/>
      <c r="BH16" s="279"/>
      <c r="BI16" s="279">
        <f t="shared" si="4"/>
        <v>0</v>
      </c>
      <c r="BJ16" s="279">
        <v>5</v>
      </c>
      <c r="BK16" s="279">
        <f t="shared" si="8"/>
        <v>3</v>
      </c>
      <c r="BL16" s="279">
        <f t="shared" si="9"/>
        <v>2</v>
      </c>
      <c r="BM16" s="279">
        <f t="shared" si="5"/>
        <v>85.89</v>
      </c>
      <c r="BN16" s="279">
        <f t="shared" si="6"/>
        <v>70</v>
      </c>
    </row>
    <row r="17" spans="2:66" ht="12">
      <c r="B17" t="s">
        <v>595</v>
      </c>
      <c r="C17" t="s">
        <v>1143</v>
      </c>
      <c r="D17" t="s">
        <v>1144</v>
      </c>
      <c r="E17" t="s">
        <v>1145</v>
      </c>
      <c r="F17" s="132">
        <v>1010</v>
      </c>
      <c r="G17" s="132" t="s">
        <v>3155</v>
      </c>
      <c r="H17" t="s">
        <v>3296</v>
      </c>
      <c r="I17" t="s">
        <v>3297</v>
      </c>
      <c r="J17" t="s">
        <v>3298</v>
      </c>
      <c r="K17" t="s">
        <v>3297</v>
      </c>
      <c r="L17" t="s">
        <v>984</v>
      </c>
      <c r="M17" t="s">
        <v>3299</v>
      </c>
      <c r="N17">
        <v>3</v>
      </c>
      <c r="O17">
        <v>1</v>
      </c>
      <c r="P17">
        <v>1</v>
      </c>
      <c r="Q17">
        <v>7</v>
      </c>
      <c r="R17">
        <v>8</v>
      </c>
      <c r="W17">
        <v>1</v>
      </c>
      <c r="X17">
        <v>1</v>
      </c>
      <c r="Y17">
        <v>7</v>
      </c>
      <c r="Z17">
        <v>17</v>
      </c>
      <c r="AE17">
        <v>1</v>
      </c>
      <c r="AF17">
        <v>1</v>
      </c>
      <c r="AG17">
        <v>25</v>
      </c>
      <c r="AH17">
        <v>10</v>
      </c>
      <c r="AM17" s="279">
        <v>1</v>
      </c>
      <c r="AN17" s="279">
        <v>1</v>
      </c>
      <c r="AO17" s="279">
        <f t="shared" si="0"/>
        <v>28.63</v>
      </c>
      <c r="AP17" s="279">
        <v>4</v>
      </c>
      <c r="AQ17" s="279"/>
      <c r="AR17" s="279"/>
      <c r="AS17" s="279">
        <f t="shared" si="7"/>
        <v>0</v>
      </c>
      <c r="AT17" s="279"/>
      <c r="AU17" s="279">
        <v>1</v>
      </c>
      <c r="AV17" s="279">
        <v>1</v>
      </c>
      <c r="AW17" s="279">
        <f t="shared" si="1"/>
        <v>28.63</v>
      </c>
      <c r="AX17" s="279">
        <v>5</v>
      </c>
      <c r="AY17" s="279"/>
      <c r="AZ17" s="279"/>
      <c r="BA17" s="279">
        <f t="shared" si="2"/>
        <v>0</v>
      </c>
      <c r="BB17" s="279"/>
      <c r="BC17" s="279"/>
      <c r="BD17" s="279"/>
      <c r="BE17" s="279">
        <f t="shared" si="3"/>
        <v>0</v>
      </c>
      <c r="BF17" s="279"/>
      <c r="BG17" s="279"/>
      <c r="BH17" s="279"/>
      <c r="BI17" s="279">
        <f t="shared" si="4"/>
        <v>0</v>
      </c>
      <c r="BJ17" s="279"/>
      <c r="BK17" s="279">
        <f t="shared" si="8"/>
        <v>2</v>
      </c>
      <c r="BL17" s="279">
        <f t="shared" si="9"/>
        <v>2</v>
      </c>
      <c r="BM17" s="279">
        <f t="shared" si="5"/>
        <v>57.26</v>
      </c>
      <c r="BN17" s="279">
        <f t="shared" si="6"/>
        <v>9</v>
      </c>
    </row>
    <row r="18" spans="1:66" ht="12">
      <c r="A18" t="s">
        <v>3291</v>
      </c>
      <c r="B18" t="s">
        <v>595</v>
      </c>
      <c r="C18" t="s">
        <v>1146</v>
      </c>
      <c r="D18" t="s">
        <v>1147</v>
      </c>
      <c r="E18" t="s">
        <v>1148</v>
      </c>
      <c r="F18" s="132">
        <v>1506</v>
      </c>
      <c r="G18" s="132" t="s">
        <v>2989</v>
      </c>
      <c r="H18" t="s">
        <v>984</v>
      </c>
      <c r="I18" t="s">
        <v>2970</v>
      </c>
      <c r="J18" t="s">
        <v>3300</v>
      </c>
      <c r="K18" t="s">
        <v>2970</v>
      </c>
      <c r="L18" t="s">
        <v>3300</v>
      </c>
      <c r="M18" t="s">
        <v>3301</v>
      </c>
      <c r="N18">
        <v>3</v>
      </c>
      <c r="O18">
        <v>1</v>
      </c>
      <c r="P18">
        <v>1</v>
      </c>
      <c r="Q18">
        <v>9</v>
      </c>
      <c r="R18">
        <v>16</v>
      </c>
      <c r="W18">
        <v>1</v>
      </c>
      <c r="X18">
        <v>1</v>
      </c>
      <c r="Y18">
        <v>24</v>
      </c>
      <c r="Z18">
        <v>21</v>
      </c>
      <c r="AE18">
        <v>1</v>
      </c>
      <c r="AF18">
        <v>1</v>
      </c>
      <c r="AG18">
        <v>12</v>
      </c>
      <c r="AH18">
        <v>9</v>
      </c>
      <c r="AM18" s="279">
        <v>1</v>
      </c>
      <c r="AN18" s="279">
        <v>1</v>
      </c>
      <c r="AO18" s="279">
        <f t="shared" si="0"/>
        <v>28.63</v>
      </c>
      <c r="AP18" s="279"/>
      <c r="AQ18" s="279"/>
      <c r="AR18" s="279"/>
      <c r="AS18" s="279">
        <f t="shared" si="7"/>
        <v>0</v>
      </c>
      <c r="AT18" s="279">
        <v>15</v>
      </c>
      <c r="AU18" s="279">
        <v>1</v>
      </c>
      <c r="AV18" s="279">
        <v>1</v>
      </c>
      <c r="AW18" s="279">
        <f t="shared" si="1"/>
        <v>28.63</v>
      </c>
      <c r="AX18" s="279">
        <v>9</v>
      </c>
      <c r="AY18" s="279">
        <v>1</v>
      </c>
      <c r="AZ18" s="279">
        <v>1</v>
      </c>
      <c r="BA18" s="279">
        <f t="shared" si="2"/>
        <v>28.63</v>
      </c>
      <c r="BB18" s="279">
        <v>38</v>
      </c>
      <c r="BC18" s="279">
        <v>1</v>
      </c>
      <c r="BD18" s="279">
        <v>1</v>
      </c>
      <c r="BE18" s="279">
        <f t="shared" si="3"/>
        <v>28.63</v>
      </c>
      <c r="BF18" s="279">
        <v>14</v>
      </c>
      <c r="BG18" s="279"/>
      <c r="BH18" s="279"/>
      <c r="BI18" s="279">
        <f t="shared" si="4"/>
        <v>0</v>
      </c>
      <c r="BJ18" s="279"/>
      <c r="BK18" s="279">
        <f t="shared" si="8"/>
        <v>4</v>
      </c>
      <c r="BL18" s="279">
        <f t="shared" si="9"/>
        <v>4</v>
      </c>
      <c r="BM18" s="279">
        <f t="shared" si="5"/>
        <v>114.52</v>
      </c>
      <c r="BN18" s="279">
        <f t="shared" si="6"/>
        <v>76</v>
      </c>
    </row>
    <row r="19" spans="1:66" ht="12">
      <c r="A19" t="s">
        <v>3291</v>
      </c>
      <c r="B19" t="s">
        <v>595</v>
      </c>
      <c r="C19" t="s">
        <v>1149</v>
      </c>
      <c r="D19" t="s">
        <v>1150</v>
      </c>
      <c r="E19" t="s">
        <v>1151</v>
      </c>
      <c r="F19" s="132">
        <v>1507</v>
      </c>
      <c r="G19" s="132" t="s">
        <v>2800</v>
      </c>
      <c r="H19" t="s">
        <v>3302</v>
      </c>
      <c r="I19" t="s">
        <v>3303</v>
      </c>
      <c r="J19" t="s">
        <v>3302</v>
      </c>
      <c r="K19" t="s">
        <v>3303</v>
      </c>
      <c r="L19" t="s">
        <v>2984</v>
      </c>
      <c r="M19" t="s">
        <v>3304</v>
      </c>
      <c r="N19">
        <v>3</v>
      </c>
      <c r="O19">
        <v>1</v>
      </c>
      <c r="P19">
        <v>1</v>
      </c>
      <c r="Q19">
        <v>9</v>
      </c>
      <c r="R19">
        <v>15</v>
      </c>
      <c r="W19">
        <v>2</v>
      </c>
      <c r="X19">
        <v>1</v>
      </c>
      <c r="Y19">
        <v>40</v>
      </c>
      <c r="Z19">
        <v>25</v>
      </c>
      <c r="AE19">
        <v>1</v>
      </c>
      <c r="AF19">
        <v>1</v>
      </c>
      <c r="AG19">
        <v>30</v>
      </c>
      <c r="AH19">
        <v>26</v>
      </c>
      <c r="AM19" s="279">
        <v>5</v>
      </c>
      <c r="AN19" s="279">
        <v>4</v>
      </c>
      <c r="AO19" s="279">
        <f t="shared" si="0"/>
        <v>143.15</v>
      </c>
      <c r="AP19" s="279">
        <v>132</v>
      </c>
      <c r="AQ19" s="279">
        <v>3</v>
      </c>
      <c r="AR19" s="279">
        <v>2</v>
      </c>
      <c r="AS19" s="279">
        <f t="shared" si="7"/>
        <v>85.89</v>
      </c>
      <c r="AT19" s="279">
        <v>132</v>
      </c>
      <c r="AU19" s="279">
        <v>3</v>
      </c>
      <c r="AV19" s="279">
        <v>7</v>
      </c>
      <c r="AW19" s="279">
        <f t="shared" si="1"/>
        <v>85.89</v>
      </c>
      <c r="AX19" s="279">
        <v>79</v>
      </c>
      <c r="AY19" s="279">
        <v>3</v>
      </c>
      <c r="AZ19" s="279">
        <v>4</v>
      </c>
      <c r="BA19" s="279">
        <f t="shared" si="2"/>
        <v>85.89</v>
      </c>
      <c r="BB19" s="279">
        <v>85</v>
      </c>
      <c r="BC19" s="279">
        <v>2</v>
      </c>
      <c r="BD19" s="279">
        <v>2</v>
      </c>
      <c r="BE19" s="279">
        <f t="shared" si="3"/>
        <v>57.26</v>
      </c>
      <c r="BF19" s="279">
        <v>66</v>
      </c>
      <c r="BG19" s="279"/>
      <c r="BH19" s="279"/>
      <c r="BI19" s="279">
        <f t="shared" si="4"/>
        <v>0</v>
      </c>
      <c r="BJ19" s="279"/>
      <c r="BK19" s="279">
        <f t="shared" si="8"/>
        <v>16</v>
      </c>
      <c r="BL19" s="279">
        <f t="shared" si="9"/>
        <v>19</v>
      </c>
      <c r="BM19" s="279">
        <f t="shared" si="5"/>
        <v>458.08</v>
      </c>
      <c r="BN19" s="279">
        <f t="shared" si="6"/>
        <v>494</v>
      </c>
    </row>
    <row r="20" spans="1:66" ht="12">
      <c r="A20" t="s">
        <v>3291</v>
      </c>
      <c r="B20" t="s">
        <v>1312</v>
      </c>
      <c r="C20" t="s">
        <v>1313</v>
      </c>
      <c r="D20" t="s">
        <v>1314</v>
      </c>
      <c r="E20" t="s">
        <v>1315</v>
      </c>
      <c r="F20" s="132">
        <v>1510</v>
      </c>
      <c r="G20" s="132"/>
      <c r="H20" t="s">
        <v>984</v>
      </c>
      <c r="I20" t="s">
        <v>3305</v>
      </c>
      <c r="J20" t="s">
        <v>3306</v>
      </c>
      <c r="K20" t="s">
        <v>3305</v>
      </c>
      <c r="L20" t="s">
        <v>3307</v>
      </c>
      <c r="M20" t="s">
        <v>3308</v>
      </c>
      <c r="N20">
        <v>2</v>
      </c>
      <c r="S20">
        <v>1</v>
      </c>
      <c r="T20">
        <v>1</v>
      </c>
      <c r="U20">
        <v>8</v>
      </c>
      <c r="V20">
        <v>8</v>
      </c>
      <c r="AE20">
        <v>1</v>
      </c>
      <c r="AF20">
        <v>1</v>
      </c>
      <c r="AG20">
        <v>5</v>
      </c>
      <c r="AH20">
        <v>6</v>
      </c>
      <c r="AM20" s="279"/>
      <c r="AN20" s="279"/>
      <c r="AO20" s="279">
        <f t="shared" si="0"/>
        <v>0</v>
      </c>
      <c r="AP20" s="279"/>
      <c r="AQ20" s="279">
        <v>1</v>
      </c>
      <c r="AR20" s="279">
        <v>1</v>
      </c>
      <c r="AS20" s="279">
        <f t="shared" si="7"/>
        <v>28.63</v>
      </c>
      <c r="AT20" s="279">
        <v>14</v>
      </c>
      <c r="AU20" s="279"/>
      <c r="AV20" s="279"/>
      <c r="AW20" s="279">
        <f t="shared" si="1"/>
        <v>0</v>
      </c>
      <c r="AX20" s="279">
        <v>12</v>
      </c>
      <c r="AY20" s="279">
        <v>1</v>
      </c>
      <c r="AZ20" s="279">
        <v>1</v>
      </c>
      <c r="BA20" s="279">
        <f t="shared" si="2"/>
        <v>28.63</v>
      </c>
      <c r="BB20" s="279">
        <v>8</v>
      </c>
      <c r="BC20" s="279">
        <v>1</v>
      </c>
      <c r="BD20" s="279">
        <v>1</v>
      </c>
      <c r="BE20" s="279">
        <f t="shared" si="3"/>
        <v>28.63</v>
      </c>
      <c r="BF20" s="279">
        <v>25</v>
      </c>
      <c r="BG20" s="279"/>
      <c r="BH20" s="279"/>
      <c r="BI20" s="279">
        <f t="shared" si="4"/>
        <v>0</v>
      </c>
      <c r="BJ20" s="279"/>
      <c r="BK20" s="279">
        <f t="shared" si="8"/>
        <v>3</v>
      </c>
      <c r="BL20" s="279">
        <f t="shared" si="9"/>
        <v>3</v>
      </c>
      <c r="BM20" s="279">
        <f t="shared" si="5"/>
        <v>85.89</v>
      </c>
      <c r="BN20" s="279">
        <f t="shared" si="6"/>
        <v>59</v>
      </c>
    </row>
    <row r="21" spans="1:66" ht="12">
      <c r="A21" t="s">
        <v>3291</v>
      </c>
      <c r="B21" t="s">
        <v>1316</v>
      </c>
      <c r="C21" t="s">
        <v>1317</v>
      </c>
      <c r="D21" t="s">
        <v>1318</v>
      </c>
      <c r="E21" t="s">
        <v>1319</v>
      </c>
      <c r="F21" s="132">
        <v>1516</v>
      </c>
      <c r="G21" s="132" t="s">
        <v>2989</v>
      </c>
      <c r="H21" t="s">
        <v>2996</v>
      </c>
      <c r="I21" t="s">
        <v>3309</v>
      </c>
      <c r="J21" t="s">
        <v>2996</v>
      </c>
      <c r="K21" t="s">
        <v>3309</v>
      </c>
      <c r="L21" t="s">
        <v>2984</v>
      </c>
      <c r="M21" t="s">
        <v>3310</v>
      </c>
      <c r="N21">
        <v>3</v>
      </c>
      <c r="S21">
        <v>2</v>
      </c>
      <c r="T21">
        <v>3</v>
      </c>
      <c r="U21">
        <v>57</v>
      </c>
      <c r="V21">
        <v>62</v>
      </c>
      <c r="AA21">
        <v>2</v>
      </c>
      <c r="AB21">
        <v>2</v>
      </c>
      <c r="AC21">
        <v>60</v>
      </c>
      <c r="AD21">
        <v>51</v>
      </c>
      <c r="AE21">
        <v>1</v>
      </c>
      <c r="AF21">
        <v>1</v>
      </c>
      <c r="AG21">
        <v>33</v>
      </c>
      <c r="AH21">
        <v>34</v>
      </c>
      <c r="AM21" s="279">
        <v>3</v>
      </c>
      <c r="AN21" s="279">
        <v>2</v>
      </c>
      <c r="AO21" s="279">
        <f t="shared" si="0"/>
        <v>85.89</v>
      </c>
      <c r="AP21" s="279">
        <v>95</v>
      </c>
      <c r="AQ21" s="279">
        <v>3</v>
      </c>
      <c r="AR21" s="279">
        <v>2</v>
      </c>
      <c r="AS21" s="279">
        <f t="shared" si="7"/>
        <v>85.89</v>
      </c>
      <c r="AT21" s="279">
        <v>89</v>
      </c>
      <c r="AU21" s="279">
        <v>2</v>
      </c>
      <c r="AV21" s="279">
        <v>4</v>
      </c>
      <c r="AW21" s="279">
        <f t="shared" si="1"/>
        <v>57.26</v>
      </c>
      <c r="AX21" s="279">
        <v>35</v>
      </c>
      <c r="AY21" s="279">
        <v>3</v>
      </c>
      <c r="AZ21" s="279">
        <v>1</v>
      </c>
      <c r="BA21" s="279">
        <f t="shared" si="2"/>
        <v>85.89</v>
      </c>
      <c r="BB21" s="279">
        <v>84</v>
      </c>
      <c r="BC21" s="279">
        <v>2</v>
      </c>
      <c r="BD21" s="279">
        <v>2</v>
      </c>
      <c r="BE21" s="279">
        <f t="shared" si="3"/>
        <v>57.26</v>
      </c>
      <c r="BF21" s="279">
        <v>77</v>
      </c>
      <c r="BG21" s="279"/>
      <c r="BH21" s="279"/>
      <c r="BI21" s="279">
        <f t="shared" si="4"/>
        <v>0</v>
      </c>
      <c r="BJ21" s="279"/>
      <c r="BK21" s="279">
        <f t="shared" si="8"/>
        <v>13</v>
      </c>
      <c r="BL21" s="279">
        <f t="shared" si="9"/>
        <v>11</v>
      </c>
      <c r="BM21" s="279">
        <f t="shared" si="5"/>
        <v>372.19</v>
      </c>
      <c r="BN21" s="279">
        <f t="shared" si="6"/>
        <v>380</v>
      </c>
    </row>
    <row r="22" spans="1:66" ht="12">
      <c r="A22" t="s">
        <v>3291</v>
      </c>
      <c r="B22" t="s">
        <v>595</v>
      </c>
      <c r="C22" t="s">
        <v>1320</v>
      </c>
      <c r="D22" t="s">
        <v>1321</v>
      </c>
      <c r="E22" t="s">
        <v>1322</v>
      </c>
      <c r="F22" s="132">
        <v>1571</v>
      </c>
      <c r="G22" s="132"/>
      <c r="H22" t="s">
        <v>2968</v>
      </c>
      <c r="I22" t="s">
        <v>2969</v>
      </c>
      <c r="J22" t="s">
        <v>2969</v>
      </c>
      <c r="K22" t="s">
        <v>2968</v>
      </c>
      <c r="L22" t="s">
        <v>2969</v>
      </c>
      <c r="M22" t="s">
        <v>984</v>
      </c>
      <c r="N22">
        <v>5</v>
      </c>
      <c r="O22">
        <v>1</v>
      </c>
      <c r="P22">
        <v>3</v>
      </c>
      <c r="Q22">
        <v>29</v>
      </c>
      <c r="R22">
        <v>69</v>
      </c>
      <c r="S22">
        <v>2</v>
      </c>
      <c r="T22">
        <v>2</v>
      </c>
      <c r="U22">
        <v>45</v>
      </c>
      <c r="V22">
        <v>31</v>
      </c>
      <c r="W22">
        <v>2</v>
      </c>
      <c r="X22">
        <v>1</v>
      </c>
      <c r="Y22">
        <v>35</v>
      </c>
      <c r="Z22">
        <v>24</v>
      </c>
      <c r="AA22">
        <v>2</v>
      </c>
      <c r="AB22">
        <v>2</v>
      </c>
      <c r="AC22">
        <v>36</v>
      </c>
      <c r="AD22">
        <v>33</v>
      </c>
      <c r="AE22">
        <v>3</v>
      </c>
      <c r="AF22">
        <v>1</v>
      </c>
      <c r="AG22">
        <v>66</v>
      </c>
      <c r="AH22">
        <v>22</v>
      </c>
      <c r="AM22" s="279">
        <v>3</v>
      </c>
      <c r="AN22" s="279">
        <v>3</v>
      </c>
      <c r="AO22" s="279">
        <f t="shared" si="0"/>
        <v>85.89</v>
      </c>
      <c r="AP22" s="279">
        <v>60</v>
      </c>
      <c r="AQ22" s="279">
        <v>2</v>
      </c>
      <c r="AR22" s="279">
        <v>3</v>
      </c>
      <c r="AS22" s="279">
        <f t="shared" si="7"/>
        <v>57.26</v>
      </c>
      <c r="AT22" s="279">
        <v>39</v>
      </c>
      <c r="AU22" s="279">
        <v>2</v>
      </c>
      <c r="AV22" s="279">
        <v>1</v>
      </c>
      <c r="AW22" s="279">
        <f t="shared" si="1"/>
        <v>57.26</v>
      </c>
      <c r="AX22" s="279">
        <v>73</v>
      </c>
      <c r="AY22" s="279">
        <v>2</v>
      </c>
      <c r="AZ22" s="279">
        <v>2</v>
      </c>
      <c r="BA22" s="279">
        <f t="shared" si="2"/>
        <v>57.26</v>
      </c>
      <c r="BB22" s="279">
        <v>25</v>
      </c>
      <c r="BC22" s="279">
        <v>2</v>
      </c>
      <c r="BD22" s="279">
        <v>2</v>
      </c>
      <c r="BE22" s="279">
        <f t="shared" si="3"/>
        <v>57.26</v>
      </c>
      <c r="BF22" s="279">
        <v>72</v>
      </c>
      <c r="BG22" s="279"/>
      <c r="BH22" s="279"/>
      <c r="BI22" s="279">
        <f t="shared" si="4"/>
        <v>0</v>
      </c>
      <c r="BJ22" s="279"/>
      <c r="BK22" s="279">
        <f t="shared" si="8"/>
        <v>11</v>
      </c>
      <c r="BL22" s="279">
        <f t="shared" si="9"/>
        <v>11</v>
      </c>
      <c r="BM22" s="279">
        <f t="shared" si="5"/>
        <v>314.93</v>
      </c>
      <c r="BN22" s="279">
        <f t="shared" si="6"/>
        <v>269</v>
      </c>
    </row>
    <row r="23" spans="1:66" ht="12">
      <c r="A23" t="s">
        <v>3291</v>
      </c>
      <c r="B23" t="s">
        <v>595</v>
      </c>
      <c r="C23" t="s">
        <v>1164</v>
      </c>
      <c r="D23" t="s">
        <v>1165</v>
      </c>
      <c r="E23" t="s">
        <v>1166</v>
      </c>
      <c r="F23" s="132">
        <v>1515</v>
      </c>
      <c r="G23" s="132" t="s">
        <v>2989</v>
      </c>
      <c r="H23" t="s">
        <v>3153</v>
      </c>
      <c r="I23" t="s">
        <v>3311</v>
      </c>
      <c r="J23" t="s">
        <v>3312</v>
      </c>
      <c r="K23" t="s">
        <v>3311</v>
      </c>
      <c r="L23" t="s">
        <v>984</v>
      </c>
      <c r="M23" t="s">
        <v>3313</v>
      </c>
      <c r="N23">
        <v>3</v>
      </c>
      <c r="O23">
        <v>1</v>
      </c>
      <c r="P23">
        <v>1</v>
      </c>
      <c r="Q23">
        <v>6</v>
      </c>
      <c r="R23">
        <v>8</v>
      </c>
      <c r="W23">
        <v>1</v>
      </c>
      <c r="X23">
        <v>1</v>
      </c>
      <c r="Y23">
        <v>8</v>
      </c>
      <c r="Z23">
        <v>6</v>
      </c>
      <c r="AE23">
        <v>1</v>
      </c>
      <c r="AF23">
        <v>1</v>
      </c>
      <c r="AG23">
        <v>12</v>
      </c>
      <c r="AH23">
        <v>10</v>
      </c>
      <c r="AM23" s="279">
        <v>1</v>
      </c>
      <c r="AN23" s="279">
        <v>1</v>
      </c>
      <c r="AO23" s="279">
        <f t="shared" si="0"/>
        <v>28.63</v>
      </c>
      <c r="AP23" s="279">
        <v>10</v>
      </c>
      <c r="AQ23" s="279"/>
      <c r="AR23" s="279"/>
      <c r="AS23" s="279">
        <f t="shared" si="7"/>
        <v>0</v>
      </c>
      <c r="AT23" s="279">
        <v>18</v>
      </c>
      <c r="AU23" s="279"/>
      <c r="AV23" s="279"/>
      <c r="AW23" s="279">
        <f t="shared" si="1"/>
        <v>0</v>
      </c>
      <c r="AX23" s="279">
        <v>7</v>
      </c>
      <c r="AY23" s="279">
        <v>1</v>
      </c>
      <c r="AZ23" s="279">
        <v>3</v>
      </c>
      <c r="BA23" s="279">
        <f t="shared" si="2"/>
        <v>28.63</v>
      </c>
      <c r="BB23" s="279">
        <v>9</v>
      </c>
      <c r="BC23" s="279"/>
      <c r="BD23" s="279"/>
      <c r="BE23" s="279">
        <f t="shared" si="3"/>
        <v>0</v>
      </c>
      <c r="BF23" s="279">
        <v>4</v>
      </c>
      <c r="BG23" s="279"/>
      <c r="BH23" s="279"/>
      <c r="BI23" s="279">
        <f t="shared" si="4"/>
        <v>0</v>
      </c>
      <c r="BJ23" s="279"/>
      <c r="BK23" s="279">
        <f t="shared" si="8"/>
        <v>2</v>
      </c>
      <c r="BL23" s="279">
        <f t="shared" si="9"/>
        <v>4</v>
      </c>
      <c r="BM23" s="279">
        <f t="shared" si="5"/>
        <v>57.26</v>
      </c>
      <c r="BN23" s="279">
        <f t="shared" si="6"/>
        <v>48</v>
      </c>
    </row>
    <row r="24" spans="1:66" ht="12">
      <c r="A24" t="s">
        <v>3291</v>
      </c>
      <c r="B24" t="s">
        <v>934</v>
      </c>
      <c r="C24" t="s">
        <v>1167</v>
      </c>
      <c r="D24" t="s">
        <v>1168</v>
      </c>
      <c r="E24" t="s">
        <v>1169</v>
      </c>
      <c r="F24" s="132" t="s">
        <v>1170</v>
      </c>
      <c r="G24" s="132"/>
      <c r="H24" t="s">
        <v>984</v>
      </c>
      <c r="I24" t="s">
        <v>3190</v>
      </c>
      <c r="J24" t="s">
        <v>3191</v>
      </c>
      <c r="K24" t="s">
        <v>3191</v>
      </c>
      <c r="L24" t="s">
        <v>984</v>
      </c>
      <c r="M24" t="s">
        <v>984</v>
      </c>
      <c r="N24">
        <v>5</v>
      </c>
      <c r="O24">
        <v>6</v>
      </c>
      <c r="P24">
        <v>8</v>
      </c>
      <c r="Q24">
        <v>142</v>
      </c>
      <c r="R24">
        <v>190</v>
      </c>
      <c r="S24">
        <v>9</v>
      </c>
      <c r="T24">
        <v>6</v>
      </c>
      <c r="U24">
        <v>239</v>
      </c>
      <c r="V24">
        <v>162</v>
      </c>
      <c r="W24">
        <v>9</v>
      </c>
      <c r="X24">
        <v>6</v>
      </c>
      <c r="Y24">
        <v>230</v>
      </c>
      <c r="Z24">
        <v>133</v>
      </c>
      <c r="AA24">
        <v>8</v>
      </c>
      <c r="AB24">
        <v>7</v>
      </c>
      <c r="AC24">
        <v>190</v>
      </c>
      <c r="AD24">
        <v>165</v>
      </c>
      <c r="AE24">
        <v>6</v>
      </c>
      <c r="AF24">
        <v>11</v>
      </c>
      <c r="AG24">
        <v>164</v>
      </c>
      <c r="AH24">
        <v>267</v>
      </c>
      <c r="AM24" s="279"/>
      <c r="AN24" s="279"/>
      <c r="AO24" s="279">
        <f t="shared" si="0"/>
        <v>0</v>
      </c>
      <c r="AP24" s="279"/>
      <c r="AQ24" s="279">
        <v>9</v>
      </c>
      <c r="AR24" s="279">
        <v>9</v>
      </c>
      <c r="AS24" s="279">
        <f t="shared" si="7"/>
        <v>257.67</v>
      </c>
      <c r="AT24" s="279">
        <v>263</v>
      </c>
      <c r="AU24" s="279">
        <v>4</v>
      </c>
      <c r="AV24" s="279">
        <v>3</v>
      </c>
      <c r="AW24" s="279">
        <f t="shared" si="1"/>
        <v>114.52</v>
      </c>
      <c r="AX24" s="279">
        <v>62</v>
      </c>
      <c r="AY24" s="279">
        <v>3</v>
      </c>
      <c r="AZ24" s="279">
        <v>7</v>
      </c>
      <c r="BA24" s="279">
        <f t="shared" si="2"/>
        <v>85.89</v>
      </c>
      <c r="BB24" s="279">
        <v>163</v>
      </c>
      <c r="BC24" s="279"/>
      <c r="BD24" s="279"/>
      <c r="BE24" s="279">
        <f t="shared" si="3"/>
        <v>0</v>
      </c>
      <c r="BF24" s="279"/>
      <c r="BG24" s="279"/>
      <c r="BH24" s="279"/>
      <c r="BI24" s="279">
        <f t="shared" si="4"/>
        <v>0</v>
      </c>
      <c r="BJ24" s="279"/>
      <c r="BK24" s="279">
        <f t="shared" si="8"/>
        <v>16</v>
      </c>
      <c r="BL24" s="279">
        <f t="shared" si="9"/>
        <v>19</v>
      </c>
      <c r="BM24" s="279">
        <f t="shared" si="5"/>
        <v>458.08</v>
      </c>
      <c r="BN24" s="279">
        <f t="shared" si="6"/>
        <v>488</v>
      </c>
    </row>
    <row r="25" spans="1:66" ht="12">
      <c r="A25" t="s">
        <v>3291</v>
      </c>
      <c r="B25" t="s">
        <v>934</v>
      </c>
      <c r="C25" t="s">
        <v>1171</v>
      </c>
      <c r="D25" t="s">
        <v>1172</v>
      </c>
      <c r="E25" t="s">
        <v>1173</v>
      </c>
      <c r="F25" s="132">
        <v>1440</v>
      </c>
      <c r="G25" s="132"/>
      <c r="H25" t="s">
        <v>984</v>
      </c>
      <c r="I25" t="s">
        <v>3305</v>
      </c>
      <c r="J25" t="s">
        <v>3306</v>
      </c>
      <c r="K25" t="s">
        <v>3305</v>
      </c>
      <c r="L25" t="s">
        <v>3307</v>
      </c>
      <c r="M25" t="s">
        <v>3313</v>
      </c>
      <c r="N25">
        <v>5</v>
      </c>
      <c r="O25">
        <v>4</v>
      </c>
      <c r="P25">
        <v>9</v>
      </c>
      <c r="Q25">
        <v>89</v>
      </c>
      <c r="R25">
        <v>232</v>
      </c>
      <c r="S25">
        <v>6</v>
      </c>
      <c r="T25">
        <v>7</v>
      </c>
      <c r="U25">
        <v>136</v>
      </c>
      <c r="V25">
        <v>151</v>
      </c>
      <c r="W25">
        <v>7</v>
      </c>
      <c r="X25">
        <v>7</v>
      </c>
      <c r="Y25">
        <v>156</v>
      </c>
      <c r="Z25">
        <v>158</v>
      </c>
      <c r="AA25">
        <v>5</v>
      </c>
      <c r="AB25">
        <v>5</v>
      </c>
      <c r="AC25">
        <v>109</v>
      </c>
      <c r="AD25">
        <v>116</v>
      </c>
      <c r="AE25">
        <v>5</v>
      </c>
      <c r="AF25">
        <v>6</v>
      </c>
      <c r="AG25">
        <v>109</v>
      </c>
      <c r="AH25">
        <v>127</v>
      </c>
      <c r="AM25" s="279"/>
      <c r="AN25" s="279"/>
      <c r="AO25" s="279">
        <f t="shared" si="0"/>
        <v>0</v>
      </c>
      <c r="AP25" s="279"/>
      <c r="AQ25" s="279">
        <v>4</v>
      </c>
      <c r="AR25" s="279">
        <v>9</v>
      </c>
      <c r="AS25" s="279">
        <f t="shared" si="7"/>
        <v>114.52</v>
      </c>
      <c r="AT25" s="279">
        <v>298</v>
      </c>
      <c r="AU25" s="279">
        <v>6</v>
      </c>
      <c r="AV25" s="279">
        <v>7</v>
      </c>
      <c r="AW25" s="279">
        <f t="shared" si="1"/>
        <v>171.78</v>
      </c>
      <c r="AX25" s="279">
        <v>245</v>
      </c>
      <c r="AY25" s="279">
        <v>5</v>
      </c>
      <c r="AZ25" s="279">
        <v>5</v>
      </c>
      <c r="BA25" s="279">
        <f t="shared" si="2"/>
        <v>143.15</v>
      </c>
      <c r="BB25" s="279">
        <v>202</v>
      </c>
      <c r="BC25" s="279">
        <v>4</v>
      </c>
      <c r="BD25" s="279">
        <v>4</v>
      </c>
      <c r="BE25" s="279">
        <f t="shared" si="3"/>
        <v>114.52</v>
      </c>
      <c r="BF25" s="279">
        <v>149</v>
      </c>
      <c r="BG25" s="279">
        <v>5</v>
      </c>
      <c r="BH25" s="279">
        <v>2</v>
      </c>
      <c r="BI25" s="279">
        <f t="shared" si="4"/>
        <v>143.15</v>
      </c>
      <c r="BJ25" s="279">
        <v>129</v>
      </c>
      <c r="BK25" s="279">
        <f t="shared" si="8"/>
        <v>24</v>
      </c>
      <c r="BL25" s="279">
        <f t="shared" si="9"/>
        <v>27</v>
      </c>
      <c r="BM25" s="279">
        <f t="shared" si="5"/>
        <v>687.12</v>
      </c>
      <c r="BN25" s="279">
        <f t="shared" si="6"/>
        <v>1023</v>
      </c>
    </row>
    <row r="26" spans="1:66" ht="12">
      <c r="A26" t="s">
        <v>3291</v>
      </c>
      <c r="B26" t="s">
        <v>595</v>
      </c>
      <c r="C26" t="s">
        <v>1174</v>
      </c>
      <c r="D26" t="s">
        <v>1175</v>
      </c>
      <c r="E26" t="s">
        <v>1176</v>
      </c>
      <c r="F26" s="132">
        <v>1519</v>
      </c>
      <c r="G26" s="132" t="s">
        <v>3192</v>
      </c>
      <c r="H26" t="s">
        <v>3193</v>
      </c>
      <c r="I26" t="s">
        <v>3194</v>
      </c>
      <c r="J26" t="s">
        <v>3193</v>
      </c>
      <c r="K26" t="s">
        <v>3194</v>
      </c>
      <c r="L26" t="s">
        <v>2969</v>
      </c>
      <c r="M26" t="s">
        <v>2969</v>
      </c>
      <c r="N26">
        <v>4</v>
      </c>
      <c r="O26">
        <v>2</v>
      </c>
      <c r="P26">
        <v>3</v>
      </c>
      <c r="Q26">
        <v>45</v>
      </c>
      <c r="R26">
        <v>69</v>
      </c>
      <c r="W26">
        <v>4</v>
      </c>
      <c r="X26">
        <v>3</v>
      </c>
      <c r="Y26">
        <v>109</v>
      </c>
      <c r="Z26">
        <v>72</v>
      </c>
      <c r="AA26">
        <v>2</v>
      </c>
      <c r="AB26">
        <v>1</v>
      </c>
      <c r="AC26">
        <v>38</v>
      </c>
      <c r="AD26">
        <v>19</v>
      </c>
      <c r="AE26">
        <v>1</v>
      </c>
      <c r="AF26">
        <v>3</v>
      </c>
      <c r="AG26">
        <v>25</v>
      </c>
      <c r="AH26">
        <v>82</v>
      </c>
      <c r="AM26" s="279">
        <v>3</v>
      </c>
      <c r="AN26" s="279">
        <v>6</v>
      </c>
      <c r="AO26" s="279">
        <f t="shared" si="0"/>
        <v>85.89</v>
      </c>
      <c r="AP26" s="279">
        <v>120</v>
      </c>
      <c r="AQ26" s="279">
        <v>4</v>
      </c>
      <c r="AR26" s="279">
        <v>3</v>
      </c>
      <c r="AS26" s="279">
        <f t="shared" si="7"/>
        <v>114.52</v>
      </c>
      <c r="AT26" s="279">
        <v>101</v>
      </c>
      <c r="AU26" s="279">
        <v>4</v>
      </c>
      <c r="AV26" s="279">
        <v>4</v>
      </c>
      <c r="AW26" s="279">
        <f t="shared" si="1"/>
        <v>114.52</v>
      </c>
      <c r="AX26" s="279">
        <v>95</v>
      </c>
      <c r="AY26" s="279">
        <v>4</v>
      </c>
      <c r="AZ26" s="279">
        <v>3</v>
      </c>
      <c r="BA26" s="279">
        <f t="shared" si="2"/>
        <v>114.52</v>
      </c>
      <c r="BB26" s="279">
        <v>73</v>
      </c>
      <c r="BC26" s="279">
        <v>3</v>
      </c>
      <c r="BD26" s="279">
        <v>2</v>
      </c>
      <c r="BE26" s="279">
        <f t="shared" si="3"/>
        <v>85.89</v>
      </c>
      <c r="BF26" s="279">
        <v>60</v>
      </c>
      <c r="BG26" s="279"/>
      <c r="BH26" s="279"/>
      <c r="BI26" s="279">
        <f t="shared" si="4"/>
        <v>0</v>
      </c>
      <c r="BJ26" s="279">
        <v>120</v>
      </c>
      <c r="BK26" s="279">
        <f t="shared" si="8"/>
        <v>18</v>
      </c>
      <c r="BL26" s="279">
        <f t="shared" si="9"/>
        <v>18</v>
      </c>
      <c r="BM26" s="279">
        <f t="shared" si="5"/>
        <v>515.34</v>
      </c>
      <c r="BN26" s="279">
        <f t="shared" si="6"/>
        <v>569</v>
      </c>
    </row>
    <row r="27" spans="1:66" ht="12">
      <c r="A27" t="s">
        <v>3291</v>
      </c>
      <c r="B27" t="s">
        <v>934</v>
      </c>
      <c r="C27" t="s">
        <v>1177</v>
      </c>
      <c r="D27" t="s">
        <v>1178</v>
      </c>
      <c r="E27" t="s">
        <v>1179</v>
      </c>
      <c r="F27" s="132">
        <v>1450</v>
      </c>
      <c r="G27" s="132" t="s">
        <v>3155</v>
      </c>
      <c r="H27" t="s">
        <v>984</v>
      </c>
      <c r="I27" t="s">
        <v>3193</v>
      </c>
      <c r="J27" t="s">
        <v>2969</v>
      </c>
      <c r="K27" t="s">
        <v>3193</v>
      </c>
      <c r="L27" t="s">
        <v>2969</v>
      </c>
      <c r="M27" t="s">
        <v>3195</v>
      </c>
      <c r="N27">
        <v>3</v>
      </c>
      <c r="S27">
        <v>1</v>
      </c>
      <c r="T27">
        <v>1</v>
      </c>
      <c r="U27">
        <v>26</v>
      </c>
      <c r="V27">
        <v>17</v>
      </c>
      <c r="AA27">
        <v>1</v>
      </c>
      <c r="AB27">
        <v>1</v>
      </c>
      <c r="AC27">
        <v>7</v>
      </c>
      <c r="AD27">
        <v>10</v>
      </c>
      <c r="AE27">
        <v>1</v>
      </c>
      <c r="AF27">
        <v>1</v>
      </c>
      <c r="AG27">
        <v>24</v>
      </c>
      <c r="AH27">
        <v>24</v>
      </c>
      <c r="AM27" s="279"/>
      <c r="AN27" s="279"/>
      <c r="AO27" s="279">
        <f t="shared" si="0"/>
        <v>0</v>
      </c>
      <c r="AP27" s="279"/>
      <c r="AQ27" s="279">
        <v>1</v>
      </c>
      <c r="AR27" s="279">
        <v>2</v>
      </c>
      <c r="AS27" s="279">
        <f t="shared" si="7"/>
        <v>28.63</v>
      </c>
      <c r="AT27" s="279">
        <v>9</v>
      </c>
      <c r="AU27" s="279">
        <v>1</v>
      </c>
      <c r="AV27" s="279">
        <v>1</v>
      </c>
      <c r="AW27" s="279">
        <f t="shared" si="1"/>
        <v>28.63</v>
      </c>
      <c r="AX27" s="279">
        <v>12</v>
      </c>
      <c r="AY27" s="279"/>
      <c r="AZ27" s="279"/>
      <c r="BA27" s="279">
        <f t="shared" si="2"/>
        <v>0</v>
      </c>
      <c r="BB27" s="279"/>
      <c r="BC27" s="279">
        <v>1</v>
      </c>
      <c r="BD27" s="279">
        <v>1</v>
      </c>
      <c r="BE27" s="279">
        <f t="shared" si="3"/>
        <v>28.63</v>
      </c>
      <c r="BF27" s="279">
        <v>41</v>
      </c>
      <c r="BG27" s="279"/>
      <c r="BH27" s="279"/>
      <c r="BI27" s="279">
        <f t="shared" si="4"/>
        <v>0</v>
      </c>
      <c r="BJ27" s="279"/>
      <c r="BK27" s="279">
        <f t="shared" si="8"/>
        <v>3</v>
      </c>
      <c r="BL27" s="279">
        <f t="shared" si="9"/>
        <v>4</v>
      </c>
      <c r="BM27" s="279">
        <f t="shared" si="5"/>
        <v>85.89</v>
      </c>
      <c r="BN27" s="279">
        <f t="shared" si="6"/>
        <v>62</v>
      </c>
    </row>
    <row r="28" spans="1:66" ht="12">
      <c r="A28" t="s">
        <v>3291</v>
      </c>
      <c r="B28" t="s">
        <v>934</v>
      </c>
      <c r="C28" t="s">
        <v>1180</v>
      </c>
      <c r="D28" t="s">
        <v>1016</v>
      </c>
      <c r="E28" t="s">
        <v>1017</v>
      </c>
      <c r="F28" s="132">
        <v>1451</v>
      </c>
      <c r="G28" s="132"/>
      <c r="H28" t="s">
        <v>3196</v>
      </c>
      <c r="I28" t="s">
        <v>3196</v>
      </c>
      <c r="J28" t="s">
        <v>2996</v>
      </c>
      <c r="K28" t="s">
        <v>3196</v>
      </c>
      <c r="L28" t="s">
        <v>984</v>
      </c>
      <c r="M28" t="s">
        <v>3197</v>
      </c>
      <c r="N28">
        <v>5</v>
      </c>
      <c r="O28">
        <v>3</v>
      </c>
      <c r="P28">
        <v>5</v>
      </c>
      <c r="Q28">
        <v>63</v>
      </c>
      <c r="R28">
        <v>138</v>
      </c>
      <c r="S28">
        <v>3</v>
      </c>
      <c r="T28">
        <v>3</v>
      </c>
      <c r="U28">
        <v>72</v>
      </c>
      <c r="V28">
        <v>73</v>
      </c>
      <c r="W28">
        <v>4</v>
      </c>
      <c r="X28">
        <v>2</v>
      </c>
      <c r="Y28">
        <v>97</v>
      </c>
      <c r="Z28">
        <v>48</v>
      </c>
      <c r="AA28">
        <v>3</v>
      </c>
      <c r="AB28">
        <v>4</v>
      </c>
      <c r="AC28">
        <v>80</v>
      </c>
      <c r="AD28">
        <v>98</v>
      </c>
      <c r="AE28">
        <v>3</v>
      </c>
      <c r="AF28">
        <v>3</v>
      </c>
      <c r="AG28">
        <v>79</v>
      </c>
      <c r="AH28">
        <v>76</v>
      </c>
      <c r="AM28" s="279">
        <v>7</v>
      </c>
      <c r="AN28" s="279">
        <v>6</v>
      </c>
      <c r="AO28" s="279">
        <f t="shared" si="0"/>
        <v>200.41</v>
      </c>
      <c r="AP28" s="279">
        <v>123</v>
      </c>
      <c r="AQ28" s="279">
        <v>3</v>
      </c>
      <c r="AR28" s="279">
        <v>3</v>
      </c>
      <c r="AS28" s="279">
        <f t="shared" si="7"/>
        <v>85.89</v>
      </c>
      <c r="AT28" s="279">
        <v>65</v>
      </c>
      <c r="AU28" s="279">
        <v>4</v>
      </c>
      <c r="AV28" s="279">
        <v>3</v>
      </c>
      <c r="AW28" s="279">
        <f t="shared" si="1"/>
        <v>114.52</v>
      </c>
      <c r="AX28" s="279">
        <v>67</v>
      </c>
      <c r="AY28" s="279">
        <v>4</v>
      </c>
      <c r="AZ28" s="279">
        <v>2</v>
      </c>
      <c r="BA28" s="279">
        <f t="shared" si="2"/>
        <v>114.52</v>
      </c>
      <c r="BB28" s="279">
        <v>74</v>
      </c>
      <c r="BC28" s="279"/>
      <c r="BD28" s="279"/>
      <c r="BE28" s="279">
        <f t="shared" si="3"/>
        <v>0</v>
      </c>
      <c r="BF28" s="279">
        <v>95</v>
      </c>
      <c r="BG28" s="279"/>
      <c r="BH28" s="279"/>
      <c r="BI28" s="279">
        <f t="shared" si="4"/>
        <v>0</v>
      </c>
      <c r="BJ28" s="279"/>
      <c r="BK28" s="279">
        <f t="shared" si="8"/>
        <v>18</v>
      </c>
      <c r="BL28" s="279">
        <f t="shared" si="9"/>
        <v>14</v>
      </c>
      <c r="BM28" s="279">
        <f t="shared" si="5"/>
        <v>515.34</v>
      </c>
      <c r="BN28" s="279">
        <f t="shared" si="6"/>
        <v>424</v>
      </c>
    </row>
    <row r="29" spans="1:66" ht="12">
      <c r="A29" t="s">
        <v>3291</v>
      </c>
      <c r="B29" t="s">
        <v>595</v>
      </c>
      <c r="C29" t="s">
        <v>1018</v>
      </c>
      <c r="D29" t="s">
        <v>1019</v>
      </c>
      <c r="E29" t="s">
        <v>1020</v>
      </c>
      <c r="F29" s="132">
        <v>1520</v>
      </c>
      <c r="G29" s="132" t="s">
        <v>3192</v>
      </c>
      <c r="H29" t="s">
        <v>3198</v>
      </c>
      <c r="I29" t="s">
        <v>3199</v>
      </c>
      <c r="J29" t="s">
        <v>3198</v>
      </c>
      <c r="K29" t="s">
        <v>3199</v>
      </c>
      <c r="L29" t="s">
        <v>3198</v>
      </c>
      <c r="M29" t="s">
        <v>3043</v>
      </c>
      <c r="N29">
        <v>5</v>
      </c>
      <c r="O29">
        <v>6</v>
      </c>
      <c r="P29">
        <v>12</v>
      </c>
      <c r="Q29">
        <v>136</v>
      </c>
      <c r="R29">
        <v>296</v>
      </c>
      <c r="S29">
        <v>8</v>
      </c>
      <c r="T29">
        <v>3</v>
      </c>
      <c r="U29">
        <v>205</v>
      </c>
      <c r="V29">
        <v>74</v>
      </c>
      <c r="W29">
        <v>9</v>
      </c>
      <c r="X29">
        <v>5</v>
      </c>
      <c r="Y29">
        <v>211</v>
      </c>
      <c r="Z29">
        <v>118</v>
      </c>
      <c r="AA29">
        <v>5</v>
      </c>
      <c r="AB29">
        <v>5</v>
      </c>
      <c r="AC29">
        <v>130</v>
      </c>
      <c r="AD29">
        <v>117</v>
      </c>
      <c r="AE29">
        <v>6</v>
      </c>
      <c r="AF29">
        <v>5</v>
      </c>
      <c r="AG29">
        <v>143</v>
      </c>
      <c r="AH29">
        <v>109</v>
      </c>
      <c r="AM29" s="279">
        <v>7</v>
      </c>
      <c r="AN29" s="279">
        <v>11</v>
      </c>
      <c r="AO29" s="279">
        <f t="shared" si="0"/>
        <v>200.41</v>
      </c>
      <c r="AP29" s="279">
        <v>189</v>
      </c>
      <c r="AQ29" s="279">
        <v>6</v>
      </c>
      <c r="AR29" s="279">
        <v>9</v>
      </c>
      <c r="AS29" s="279">
        <f t="shared" si="7"/>
        <v>171.78</v>
      </c>
      <c r="AT29" s="279">
        <v>203</v>
      </c>
      <c r="AU29" s="279">
        <v>7</v>
      </c>
      <c r="AV29" s="279">
        <v>7</v>
      </c>
      <c r="AW29" s="279">
        <f t="shared" si="1"/>
        <v>200.41</v>
      </c>
      <c r="AX29" s="279">
        <v>95</v>
      </c>
      <c r="AY29" s="279">
        <v>7</v>
      </c>
      <c r="AZ29" s="279">
        <v>4</v>
      </c>
      <c r="BA29" s="279">
        <f t="shared" si="2"/>
        <v>200.41</v>
      </c>
      <c r="BB29" s="279">
        <v>98</v>
      </c>
      <c r="BC29" s="279">
        <v>7</v>
      </c>
      <c r="BD29" s="279">
        <v>3</v>
      </c>
      <c r="BE29" s="279">
        <f t="shared" si="3"/>
        <v>200.41</v>
      </c>
      <c r="BF29" s="279">
        <v>271</v>
      </c>
      <c r="BG29" s="279"/>
      <c r="BH29" s="279"/>
      <c r="BI29" s="279">
        <f t="shared" si="4"/>
        <v>0</v>
      </c>
      <c r="BJ29" s="279"/>
      <c r="BK29" s="279">
        <f t="shared" si="8"/>
        <v>34</v>
      </c>
      <c r="BL29" s="279">
        <f t="shared" si="9"/>
        <v>34</v>
      </c>
      <c r="BM29" s="279">
        <f t="shared" si="5"/>
        <v>973.42</v>
      </c>
      <c r="BN29" s="279">
        <f t="shared" si="6"/>
        <v>856</v>
      </c>
    </row>
    <row r="30" spans="1:66" ht="12">
      <c r="A30" t="s">
        <v>3291</v>
      </c>
      <c r="B30" t="s">
        <v>595</v>
      </c>
      <c r="C30" t="s">
        <v>1021</v>
      </c>
      <c r="D30" t="s">
        <v>1022</v>
      </c>
      <c r="E30" t="s">
        <v>1023</v>
      </c>
      <c r="F30" s="132">
        <v>1747</v>
      </c>
      <c r="G30" s="132" t="s">
        <v>2967</v>
      </c>
      <c r="H30" t="s">
        <v>3044</v>
      </c>
      <c r="I30" t="s">
        <v>2996</v>
      </c>
      <c r="J30" t="s">
        <v>3044</v>
      </c>
      <c r="K30" t="s">
        <v>2996</v>
      </c>
      <c r="L30" t="s">
        <v>3045</v>
      </c>
      <c r="M30" t="s">
        <v>3046</v>
      </c>
      <c r="N30">
        <v>4</v>
      </c>
      <c r="O30">
        <v>1</v>
      </c>
      <c r="P30">
        <v>1</v>
      </c>
      <c r="Q30">
        <v>26</v>
      </c>
      <c r="R30">
        <v>12</v>
      </c>
      <c r="S30">
        <v>2</v>
      </c>
      <c r="T30">
        <v>1</v>
      </c>
      <c r="U30">
        <v>35</v>
      </c>
      <c r="V30">
        <v>26</v>
      </c>
      <c r="W30">
        <v>2</v>
      </c>
      <c r="X30">
        <v>2</v>
      </c>
      <c r="Y30">
        <v>36</v>
      </c>
      <c r="Z30">
        <v>35</v>
      </c>
      <c r="AE30">
        <v>2</v>
      </c>
      <c r="AF30">
        <v>2</v>
      </c>
      <c r="AG30">
        <v>39</v>
      </c>
      <c r="AH30">
        <v>54</v>
      </c>
      <c r="AM30" s="279">
        <v>2</v>
      </c>
      <c r="AN30" s="279">
        <v>4</v>
      </c>
      <c r="AO30" s="279">
        <f t="shared" si="0"/>
        <v>57.26</v>
      </c>
      <c r="AP30" s="279">
        <v>47</v>
      </c>
      <c r="AQ30" s="279">
        <v>1</v>
      </c>
      <c r="AR30" s="279">
        <v>2</v>
      </c>
      <c r="AS30" s="279">
        <f t="shared" si="7"/>
        <v>28.63</v>
      </c>
      <c r="AT30" s="279">
        <v>29</v>
      </c>
      <c r="AU30" s="279">
        <v>2</v>
      </c>
      <c r="AV30" s="279">
        <v>1</v>
      </c>
      <c r="AW30" s="279">
        <f t="shared" si="1"/>
        <v>57.26</v>
      </c>
      <c r="AX30" s="279"/>
      <c r="AY30" s="279"/>
      <c r="AZ30" s="279"/>
      <c r="BA30" s="279">
        <f t="shared" si="2"/>
        <v>0</v>
      </c>
      <c r="BB30" s="279"/>
      <c r="BC30" s="279">
        <v>4</v>
      </c>
      <c r="BD30" s="279">
        <v>0</v>
      </c>
      <c r="BE30" s="279">
        <f t="shared" si="3"/>
        <v>114.52</v>
      </c>
      <c r="BF30" s="279">
        <v>40</v>
      </c>
      <c r="BG30" s="279"/>
      <c r="BH30" s="279"/>
      <c r="BI30" s="279">
        <f t="shared" si="4"/>
        <v>0</v>
      </c>
      <c r="BJ30" s="279">
        <v>70</v>
      </c>
      <c r="BK30" s="279">
        <f t="shared" si="8"/>
        <v>9</v>
      </c>
      <c r="BL30" s="279">
        <f t="shared" si="9"/>
        <v>7</v>
      </c>
      <c r="BM30" s="279">
        <f t="shared" si="5"/>
        <v>257.67</v>
      </c>
      <c r="BN30" s="279">
        <f t="shared" si="6"/>
        <v>186</v>
      </c>
    </row>
    <row r="31" spans="1:66" ht="12">
      <c r="A31" t="s">
        <v>3291</v>
      </c>
      <c r="B31" t="s">
        <v>595</v>
      </c>
      <c r="C31" t="s">
        <v>1024</v>
      </c>
      <c r="D31" t="s">
        <v>1025</v>
      </c>
      <c r="E31" t="s">
        <v>1026</v>
      </c>
      <c r="F31" s="132">
        <v>1748</v>
      </c>
      <c r="G31" s="132" t="s">
        <v>2989</v>
      </c>
      <c r="H31" t="s">
        <v>3193</v>
      </c>
      <c r="I31" t="s">
        <v>2969</v>
      </c>
      <c r="J31" t="s">
        <v>3193</v>
      </c>
      <c r="K31" t="s">
        <v>2969</v>
      </c>
      <c r="L31" t="s">
        <v>3193</v>
      </c>
      <c r="M31" t="s">
        <v>2971</v>
      </c>
      <c r="N31">
        <v>5</v>
      </c>
      <c r="O31">
        <v>3</v>
      </c>
      <c r="P31">
        <v>5</v>
      </c>
      <c r="Q31">
        <v>68</v>
      </c>
      <c r="R31">
        <v>130</v>
      </c>
      <c r="S31">
        <v>4</v>
      </c>
      <c r="T31">
        <v>2</v>
      </c>
      <c r="U31">
        <v>91</v>
      </c>
      <c r="V31">
        <v>57</v>
      </c>
      <c r="W31">
        <v>4</v>
      </c>
      <c r="X31">
        <v>3</v>
      </c>
      <c r="Y31">
        <v>107</v>
      </c>
      <c r="Z31">
        <v>81</v>
      </c>
      <c r="AA31">
        <v>2</v>
      </c>
      <c r="AB31">
        <v>2</v>
      </c>
      <c r="AC31">
        <v>55</v>
      </c>
      <c r="AD31">
        <v>56</v>
      </c>
      <c r="AE31">
        <v>3</v>
      </c>
      <c r="AF31">
        <v>2</v>
      </c>
      <c r="AG31">
        <v>75</v>
      </c>
      <c r="AH31">
        <v>47</v>
      </c>
      <c r="AM31" s="279">
        <v>4</v>
      </c>
      <c r="AN31" s="279">
        <v>3</v>
      </c>
      <c r="AO31" s="279">
        <f t="shared" si="0"/>
        <v>114.52</v>
      </c>
      <c r="AP31" s="279">
        <v>101</v>
      </c>
      <c r="AQ31" s="279">
        <v>4</v>
      </c>
      <c r="AR31" s="279">
        <v>5</v>
      </c>
      <c r="AS31" s="279">
        <f t="shared" si="7"/>
        <v>114.52</v>
      </c>
      <c r="AT31" s="279">
        <v>155</v>
      </c>
      <c r="AU31" s="279">
        <v>3</v>
      </c>
      <c r="AV31" s="279">
        <v>4</v>
      </c>
      <c r="AW31" s="279">
        <f t="shared" si="1"/>
        <v>85.89</v>
      </c>
      <c r="AX31" s="279">
        <v>75</v>
      </c>
      <c r="AY31" s="279">
        <v>4</v>
      </c>
      <c r="AZ31" s="279">
        <v>4</v>
      </c>
      <c r="BA31" s="279">
        <f t="shared" si="2"/>
        <v>114.52</v>
      </c>
      <c r="BB31" s="279">
        <v>97</v>
      </c>
      <c r="BC31" s="279">
        <v>3</v>
      </c>
      <c r="BD31" s="279">
        <v>2</v>
      </c>
      <c r="BE31" s="279">
        <f t="shared" si="3"/>
        <v>85.89</v>
      </c>
      <c r="BF31" s="279">
        <v>58</v>
      </c>
      <c r="BG31" s="279"/>
      <c r="BH31" s="279"/>
      <c r="BI31" s="279">
        <f t="shared" si="4"/>
        <v>0</v>
      </c>
      <c r="BJ31" s="279"/>
      <c r="BK31" s="279">
        <f t="shared" si="8"/>
        <v>18</v>
      </c>
      <c r="BL31" s="279">
        <f t="shared" si="9"/>
        <v>18</v>
      </c>
      <c r="BM31" s="279">
        <f t="shared" si="5"/>
        <v>515.34</v>
      </c>
      <c r="BN31" s="279">
        <f t="shared" si="6"/>
        <v>486</v>
      </c>
    </row>
    <row r="32" spans="1:66" ht="12">
      <c r="A32" t="s">
        <v>3291</v>
      </c>
      <c r="B32" t="s">
        <v>934</v>
      </c>
      <c r="C32" t="s">
        <v>1027</v>
      </c>
      <c r="D32" t="s">
        <v>1028</v>
      </c>
      <c r="E32" t="s">
        <v>1029</v>
      </c>
      <c r="F32" s="132">
        <v>1452</v>
      </c>
      <c r="G32" s="132" t="s">
        <v>2989</v>
      </c>
      <c r="H32" t="s">
        <v>2881</v>
      </c>
      <c r="I32" t="s">
        <v>984</v>
      </c>
      <c r="J32" t="s">
        <v>2882</v>
      </c>
      <c r="K32" t="s">
        <v>2881</v>
      </c>
      <c r="L32" t="s">
        <v>2984</v>
      </c>
      <c r="M32" t="s">
        <v>2883</v>
      </c>
      <c r="N32">
        <v>2</v>
      </c>
      <c r="O32">
        <v>1</v>
      </c>
      <c r="P32">
        <v>1</v>
      </c>
      <c r="Q32">
        <v>29</v>
      </c>
      <c r="R32">
        <v>23</v>
      </c>
      <c r="W32">
        <v>1</v>
      </c>
      <c r="X32">
        <v>2</v>
      </c>
      <c r="Y32">
        <v>18</v>
      </c>
      <c r="Z32">
        <v>45</v>
      </c>
      <c r="AM32" s="279">
        <v>2</v>
      </c>
      <c r="AN32" s="279">
        <v>3</v>
      </c>
      <c r="AO32" s="279">
        <f t="shared" si="0"/>
        <v>57.26</v>
      </c>
      <c r="AP32" s="279">
        <v>29</v>
      </c>
      <c r="AQ32" s="279"/>
      <c r="AR32" s="279"/>
      <c r="AS32" s="279">
        <f t="shared" si="7"/>
        <v>0</v>
      </c>
      <c r="AT32" s="279">
        <v>54</v>
      </c>
      <c r="AU32" s="279">
        <v>2</v>
      </c>
      <c r="AV32" s="279">
        <v>3</v>
      </c>
      <c r="AW32" s="279">
        <f t="shared" si="1"/>
        <v>57.26</v>
      </c>
      <c r="AX32" s="279">
        <v>28</v>
      </c>
      <c r="AY32" s="279"/>
      <c r="AZ32" s="279"/>
      <c r="BA32" s="279">
        <f t="shared" si="2"/>
        <v>0</v>
      </c>
      <c r="BB32" s="279">
        <v>4</v>
      </c>
      <c r="BC32" s="279"/>
      <c r="BD32" s="279"/>
      <c r="BE32" s="279">
        <f t="shared" si="3"/>
        <v>0</v>
      </c>
      <c r="BF32" s="279"/>
      <c r="BG32" s="279"/>
      <c r="BH32" s="279"/>
      <c r="BI32" s="279">
        <f t="shared" si="4"/>
        <v>0</v>
      </c>
      <c r="BJ32" s="279"/>
      <c r="BK32" s="279">
        <f t="shared" si="8"/>
        <v>4</v>
      </c>
      <c r="BL32" s="279">
        <f t="shared" si="9"/>
        <v>6</v>
      </c>
      <c r="BM32" s="279">
        <f t="shared" si="5"/>
        <v>114.52</v>
      </c>
      <c r="BN32" s="279">
        <f t="shared" si="6"/>
        <v>115</v>
      </c>
    </row>
    <row r="33" spans="1:66" ht="12">
      <c r="A33" t="s">
        <v>3291</v>
      </c>
      <c r="B33" t="s">
        <v>944</v>
      </c>
      <c r="C33" t="s">
        <v>859</v>
      </c>
      <c r="D33" t="s">
        <v>860</v>
      </c>
      <c r="E33" t="s">
        <v>861</v>
      </c>
      <c r="F33" s="132">
        <v>1749</v>
      </c>
      <c r="G33" s="132" t="s">
        <v>2884</v>
      </c>
      <c r="H33" t="s">
        <v>3050</v>
      </c>
      <c r="I33" t="s">
        <v>3050</v>
      </c>
      <c r="J33" t="s">
        <v>3050</v>
      </c>
      <c r="K33" t="s">
        <v>3050</v>
      </c>
      <c r="L33" t="s">
        <v>3305</v>
      </c>
      <c r="M33" t="s">
        <v>3307</v>
      </c>
      <c r="N33">
        <v>6</v>
      </c>
      <c r="O33">
        <v>1</v>
      </c>
      <c r="P33">
        <v>3</v>
      </c>
      <c r="Q33">
        <v>19</v>
      </c>
      <c r="R33">
        <v>78</v>
      </c>
      <c r="S33">
        <v>6</v>
      </c>
      <c r="T33">
        <v>2</v>
      </c>
      <c r="U33">
        <v>153</v>
      </c>
      <c r="V33">
        <v>50</v>
      </c>
      <c r="W33">
        <v>8</v>
      </c>
      <c r="X33">
        <v>3</v>
      </c>
      <c r="Y33">
        <v>179</v>
      </c>
      <c r="Z33">
        <v>65</v>
      </c>
      <c r="AA33">
        <v>4</v>
      </c>
      <c r="AB33">
        <v>5</v>
      </c>
      <c r="AC33">
        <v>107</v>
      </c>
      <c r="AD33">
        <v>114</v>
      </c>
      <c r="AE33">
        <v>5</v>
      </c>
      <c r="AF33">
        <v>4</v>
      </c>
      <c r="AG33">
        <v>124</v>
      </c>
      <c r="AH33">
        <v>87</v>
      </c>
      <c r="AI33">
        <v>3</v>
      </c>
      <c r="AJ33">
        <v>9</v>
      </c>
      <c r="AK33">
        <v>70</v>
      </c>
      <c r="AL33">
        <v>217</v>
      </c>
      <c r="AM33" s="279">
        <v>1</v>
      </c>
      <c r="AN33" s="279">
        <v>7</v>
      </c>
      <c r="AO33" s="279">
        <f t="shared" si="0"/>
        <v>28.63</v>
      </c>
      <c r="AP33" s="279">
        <v>265</v>
      </c>
      <c r="AQ33" s="279">
        <v>5</v>
      </c>
      <c r="AR33" s="279">
        <v>12</v>
      </c>
      <c r="AS33" s="279">
        <f t="shared" si="7"/>
        <v>143.15</v>
      </c>
      <c r="AT33" s="279">
        <v>72</v>
      </c>
      <c r="AU33" s="279">
        <v>7</v>
      </c>
      <c r="AV33" s="279">
        <v>4</v>
      </c>
      <c r="AW33" s="279">
        <f t="shared" si="1"/>
        <v>200.41</v>
      </c>
      <c r="AX33" s="279">
        <v>76</v>
      </c>
      <c r="AY33" s="279">
        <v>5</v>
      </c>
      <c r="AZ33" s="279">
        <v>4</v>
      </c>
      <c r="BA33" s="279">
        <f t="shared" si="2"/>
        <v>143.15</v>
      </c>
      <c r="BB33" s="279">
        <v>99</v>
      </c>
      <c r="BC33" s="279">
        <v>4</v>
      </c>
      <c r="BD33" s="279">
        <v>3</v>
      </c>
      <c r="BE33" s="279">
        <f t="shared" si="3"/>
        <v>114.52</v>
      </c>
      <c r="BF33" s="279">
        <v>287</v>
      </c>
      <c r="BG33" s="279">
        <v>5</v>
      </c>
      <c r="BH33" s="279">
        <v>7</v>
      </c>
      <c r="BI33" s="279">
        <f t="shared" si="4"/>
        <v>143.15</v>
      </c>
      <c r="BJ33" s="279"/>
      <c r="BK33" s="279">
        <f t="shared" si="8"/>
        <v>27</v>
      </c>
      <c r="BL33" s="279">
        <f t="shared" si="9"/>
        <v>37</v>
      </c>
      <c r="BM33" s="279">
        <f t="shared" si="5"/>
        <v>773.01</v>
      </c>
      <c r="BN33" s="279">
        <f t="shared" si="6"/>
        <v>799</v>
      </c>
    </row>
    <row r="34" spans="1:66" ht="12">
      <c r="A34" t="s">
        <v>3291</v>
      </c>
      <c r="B34" t="s">
        <v>595</v>
      </c>
      <c r="C34" t="s">
        <v>862</v>
      </c>
      <c r="D34" t="s">
        <v>863</v>
      </c>
      <c r="E34" t="s">
        <v>864</v>
      </c>
      <c r="F34" s="132">
        <v>1523</v>
      </c>
      <c r="G34" s="132" t="s">
        <v>3192</v>
      </c>
      <c r="H34" t="s">
        <v>2801</v>
      </c>
      <c r="I34" t="s">
        <v>3051</v>
      </c>
      <c r="J34" t="s">
        <v>2968</v>
      </c>
      <c r="K34" t="s">
        <v>2968</v>
      </c>
      <c r="L34" t="s">
        <v>2968</v>
      </c>
      <c r="M34" t="s">
        <v>3052</v>
      </c>
      <c r="N34">
        <v>4</v>
      </c>
      <c r="O34">
        <v>8</v>
      </c>
      <c r="P34">
        <v>7</v>
      </c>
      <c r="Q34">
        <v>189</v>
      </c>
      <c r="R34">
        <v>160</v>
      </c>
      <c r="S34">
        <v>5</v>
      </c>
      <c r="T34">
        <v>6</v>
      </c>
      <c r="U34">
        <v>106</v>
      </c>
      <c r="V34">
        <v>149</v>
      </c>
      <c r="W34">
        <v>4</v>
      </c>
      <c r="X34">
        <v>5</v>
      </c>
      <c r="Y34">
        <v>90</v>
      </c>
      <c r="Z34">
        <v>110</v>
      </c>
      <c r="AA34">
        <v>4</v>
      </c>
      <c r="AB34">
        <v>8</v>
      </c>
      <c r="AC34">
        <v>78</v>
      </c>
      <c r="AD34">
        <v>180</v>
      </c>
      <c r="AM34" s="279">
        <v>5</v>
      </c>
      <c r="AN34" s="279">
        <v>5</v>
      </c>
      <c r="AO34" s="279">
        <f t="shared" si="0"/>
        <v>143.15</v>
      </c>
      <c r="AP34" s="279">
        <v>148</v>
      </c>
      <c r="AQ34" s="279">
        <v>4</v>
      </c>
      <c r="AR34" s="279">
        <v>4</v>
      </c>
      <c r="AS34" s="279">
        <f t="shared" si="7"/>
        <v>114.52</v>
      </c>
      <c r="AT34" s="279">
        <v>119</v>
      </c>
      <c r="AU34" s="279">
        <v>6</v>
      </c>
      <c r="AV34" s="279">
        <v>4</v>
      </c>
      <c r="AW34" s="279">
        <f t="shared" si="1"/>
        <v>171.78</v>
      </c>
      <c r="AX34" s="279">
        <v>126</v>
      </c>
      <c r="AY34" s="279">
        <v>5</v>
      </c>
      <c r="AZ34" s="279">
        <v>4</v>
      </c>
      <c r="BA34" s="279">
        <f t="shared" si="2"/>
        <v>143.15</v>
      </c>
      <c r="BB34" s="279">
        <v>138</v>
      </c>
      <c r="BC34" s="279">
        <v>3</v>
      </c>
      <c r="BD34" s="279">
        <v>4</v>
      </c>
      <c r="BE34" s="279">
        <f t="shared" si="3"/>
        <v>85.89</v>
      </c>
      <c r="BF34" s="279">
        <v>97</v>
      </c>
      <c r="BG34" s="279"/>
      <c r="BH34" s="279"/>
      <c r="BI34" s="279">
        <f t="shared" si="4"/>
        <v>0</v>
      </c>
      <c r="BJ34" s="279">
        <v>71</v>
      </c>
      <c r="BK34" s="279">
        <f t="shared" si="8"/>
        <v>23</v>
      </c>
      <c r="BL34" s="279">
        <f t="shared" si="9"/>
        <v>21</v>
      </c>
      <c r="BM34" s="279">
        <f t="shared" si="5"/>
        <v>658.49</v>
      </c>
      <c r="BN34" s="279">
        <f t="shared" si="6"/>
        <v>699</v>
      </c>
    </row>
    <row r="35" spans="1:66" ht="12">
      <c r="A35" t="s">
        <v>3291</v>
      </c>
      <c r="B35" t="s">
        <v>595</v>
      </c>
      <c r="C35" t="s">
        <v>683</v>
      </c>
      <c r="D35" t="s">
        <v>684</v>
      </c>
      <c r="E35" t="s">
        <v>685</v>
      </c>
      <c r="F35" s="132">
        <v>1524</v>
      </c>
      <c r="G35" s="132" t="s">
        <v>2800</v>
      </c>
      <c r="H35" t="s">
        <v>2984</v>
      </c>
      <c r="I35" t="s">
        <v>2986</v>
      </c>
      <c r="J35" t="s">
        <v>2891</v>
      </c>
      <c r="K35" t="s">
        <v>2986</v>
      </c>
      <c r="L35" t="s">
        <v>2996</v>
      </c>
      <c r="M35" t="s">
        <v>3046</v>
      </c>
      <c r="N35">
        <v>4</v>
      </c>
      <c r="O35">
        <v>1</v>
      </c>
      <c r="P35">
        <v>1</v>
      </c>
      <c r="Q35">
        <v>10</v>
      </c>
      <c r="R35">
        <v>12</v>
      </c>
      <c r="W35">
        <v>1</v>
      </c>
      <c r="X35">
        <v>1</v>
      </c>
      <c r="Y35">
        <v>11</v>
      </c>
      <c r="Z35">
        <v>8</v>
      </c>
      <c r="AA35">
        <v>1</v>
      </c>
      <c r="AB35">
        <v>1</v>
      </c>
      <c r="AC35">
        <v>3</v>
      </c>
      <c r="AD35">
        <v>13</v>
      </c>
      <c r="AE35">
        <v>1</v>
      </c>
      <c r="AF35">
        <v>1</v>
      </c>
      <c r="AG35">
        <v>6</v>
      </c>
      <c r="AH35">
        <v>7</v>
      </c>
      <c r="AM35" s="279">
        <v>1</v>
      </c>
      <c r="AN35" s="279">
        <v>2</v>
      </c>
      <c r="AO35" s="279">
        <f t="shared" si="0"/>
        <v>28.63</v>
      </c>
      <c r="AP35" s="279">
        <v>17</v>
      </c>
      <c r="AQ35" s="279"/>
      <c r="AR35" s="279"/>
      <c r="AS35" s="279">
        <f t="shared" si="7"/>
        <v>0</v>
      </c>
      <c r="AT35" s="279">
        <v>26</v>
      </c>
      <c r="AU35" s="279">
        <v>2</v>
      </c>
      <c r="AV35" s="279">
        <v>1</v>
      </c>
      <c r="AW35" s="279">
        <f t="shared" si="1"/>
        <v>57.26</v>
      </c>
      <c r="AX35" s="279">
        <v>8</v>
      </c>
      <c r="AY35" s="279"/>
      <c r="AZ35" s="279"/>
      <c r="BA35" s="279">
        <f t="shared" si="2"/>
        <v>0</v>
      </c>
      <c r="BB35" s="279">
        <v>15</v>
      </c>
      <c r="BC35" s="279">
        <v>2</v>
      </c>
      <c r="BD35" s="279">
        <v>1</v>
      </c>
      <c r="BE35" s="279">
        <f t="shared" si="3"/>
        <v>57.26</v>
      </c>
      <c r="BF35" s="279">
        <v>13</v>
      </c>
      <c r="BG35" s="279"/>
      <c r="BH35" s="279"/>
      <c r="BI35" s="279">
        <f t="shared" si="4"/>
        <v>0</v>
      </c>
      <c r="BJ35" s="279"/>
      <c r="BK35" s="279">
        <f t="shared" si="8"/>
        <v>5</v>
      </c>
      <c r="BL35" s="279">
        <f t="shared" si="9"/>
        <v>4</v>
      </c>
      <c r="BM35" s="279">
        <f t="shared" si="5"/>
        <v>143.15</v>
      </c>
      <c r="BN35" s="279">
        <f t="shared" si="6"/>
        <v>79</v>
      </c>
    </row>
    <row r="36" spans="1:66" ht="12">
      <c r="A36" t="s">
        <v>3291</v>
      </c>
      <c r="B36" t="s">
        <v>686</v>
      </c>
      <c r="C36" t="s">
        <v>687</v>
      </c>
      <c r="D36" t="s">
        <v>688</v>
      </c>
      <c r="E36" t="s">
        <v>871</v>
      </c>
      <c r="F36" s="132">
        <v>1453</v>
      </c>
      <c r="G36" s="132"/>
      <c r="H36" t="s">
        <v>2892</v>
      </c>
      <c r="I36" t="s">
        <v>2892</v>
      </c>
      <c r="J36" t="s">
        <v>2892</v>
      </c>
      <c r="K36" t="s">
        <v>2892</v>
      </c>
      <c r="L36" t="s">
        <v>2894</v>
      </c>
      <c r="M36" t="s">
        <v>3058</v>
      </c>
      <c r="N36">
        <v>6</v>
      </c>
      <c r="O36">
        <v>4</v>
      </c>
      <c r="P36">
        <v>10</v>
      </c>
      <c r="Q36">
        <v>83</v>
      </c>
      <c r="R36">
        <v>256</v>
      </c>
      <c r="S36">
        <v>11</v>
      </c>
      <c r="T36">
        <v>8</v>
      </c>
      <c r="U36">
        <v>258</v>
      </c>
      <c r="V36">
        <v>173</v>
      </c>
      <c r="W36">
        <v>13</v>
      </c>
      <c r="X36">
        <v>8</v>
      </c>
      <c r="Y36">
        <v>316</v>
      </c>
      <c r="Z36">
        <v>179</v>
      </c>
      <c r="AA36">
        <v>8</v>
      </c>
      <c r="AB36">
        <v>9</v>
      </c>
      <c r="AC36">
        <v>189</v>
      </c>
      <c r="AD36">
        <v>207</v>
      </c>
      <c r="AE36">
        <v>10</v>
      </c>
      <c r="AF36">
        <v>7</v>
      </c>
      <c r="AG36">
        <v>237</v>
      </c>
      <c r="AH36">
        <v>153</v>
      </c>
      <c r="AI36">
        <v>3</v>
      </c>
      <c r="AJ36">
        <v>5</v>
      </c>
      <c r="AK36">
        <v>65</v>
      </c>
      <c r="AL36">
        <v>125</v>
      </c>
      <c r="AM36" s="279">
        <v>1</v>
      </c>
      <c r="AN36" s="279">
        <v>10</v>
      </c>
      <c r="AO36" s="279">
        <f t="shared" si="0"/>
        <v>28.63</v>
      </c>
      <c r="AP36" s="279">
        <v>375</v>
      </c>
      <c r="AQ36" s="279">
        <v>7</v>
      </c>
      <c r="AR36" s="279">
        <v>7</v>
      </c>
      <c r="AS36" s="279">
        <f t="shared" si="7"/>
        <v>200.41</v>
      </c>
      <c r="AT36" s="279">
        <v>246</v>
      </c>
      <c r="AU36" s="279">
        <v>11</v>
      </c>
      <c r="AV36" s="279">
        <v>7</v>
      </c>
      <c r="AW36" s="279">
        <f t="shared" si="1"/>
        <v>314.93</v>
      </c>
      <c r="AX36" s="279">
        <v>240</v>
      </c>
      <c r="AY36" s="279">
        <v>8</v>
      </c>
      <c r="AZ36" s="279">
        <v>7</v>
      </c>
      <c r="BA36" s="279">
        <f t="shared" si="2"/>
        <v>229.04</v>
      </c>
      <c r="BB36" s="279">
        <v>210</v>
      </c>
      <c r="BC36" s="279">
        <v>9</v>
      </c>
      <c r="BD36" s="279">
        <v>7</v>
      </c>
      <c r="BE36" s="279">
        <f t="shared" si="3"/>
        <v>257.67</v>
      </c>
      <c r="BF36" s="279">
        <v>213</v>
      </c>
      <c r="BG36" s="279">
        <v>10</v>
      </c>
      <c r="BH36" s="279">
        <v>6</v>
      </c>
      <c r="BI36" s="279">
        <f t="shared" si="4"/>
        <v>286.3</v>
      </c>
      <c r="BJ36" s="279">
        <v>275</v>
      </c>
      <c r="BK36" s="279">
        <f t="shared" si="8"/>
        <v>46</v>
      </c>
      <c r="BL36" s="279">
        <f t="shared" si="9"/>
        <v>44</v>
      </c>
      <c r="BM36" s="279">
        <f t="shared" si="5"/>
        <v>1316.98</v>
      </c>
      <c r="BN36" s="279">
        <f t="shared" si="6"/>
        <v>1559</v>
      </c>
    </row>
    <row r="37" spans="1:66" ht="12">
      <c r="A37" t="s">
        <v>3291</v>
      </c>
      <c r="B37" t="s">
        <v>934</v>
      </c>
      <c r="C37" t="s">
        <v>872</v>
      </c>
      <c r="D37" t="s">
        <v>1045</v>
      </c>
      <c r="E37" t="s">
        <v>1046</v>
      </c>
      <c r="F37" s="132" t="s">
        <v>1047</v>
      </c>
      <c r="G37" s="132" t="s">
        <v>2967</v>
      </c>
      <c r="H37" t="s">
        <v>2968</v>
      </c>
      <c r="I37" t="s">
        <v>2968</v>
      </c>
      <c r="J37" t="s">
        <v>2968</v>
      </c>
      <c r="K37" t="s">
        <v>2968</v>
      </c>
      <c r="L37" t="s">
        <v>984</v>
      </c>
      <c r="M37" t="s">
        <v>2983</v>
      </c>
      <c r="N37">
        <v>5</v>
      </c>
      <c r="O37">
        <v>3</v>
      </c>
      <c r="P37">
        <v>8</v>
      </c>
      <c r="Q37">
        <v>52</v>
      </c>
      <c r="R37">
        <v>183</v>
      </c>
      <c r="S37">
        <v>4</v>
      </c>
      <c r="T37">
        <v>4</v>
      </c>
      <c r="U37">
        <v>103</v>
      </c>
      <c r="V37">
        <v>108</v>
      </c>
      <c r="W37">
        <v>3</v>
      </c>
      <c r="X37">
        <v>2</v>
      </c>
      <c r="Y37">
        <v>63</v>
      </c>
      <c r="Z37">
        <v>43</v>
      </c>
      <c r="AA37">
        <v>3</v>
      </c>
      <c r="AB37">
        <v>4</v>
      </c>
      <c r="AC37">
        <v>63</v>
      </c>
      <c r="AD37">
        <v>93</v>
      </c>
      <c r="AE37">
        <v>4</v>
      </c>
      <c r="AF37">
        <v>3</v>
      </c>
      <c r="AG37">
        <v>95</v>
      </c>
      <c r="AH37">
        <v>65</v>
      </c>
      <c r="AM37" s="279">
        <v>4</v>
      </c>
      <c r="AN37" s="279">
        <v>6</v>
      </c>
      <c r="AO37" s="279">
        <f t="shared" si="0"/>
        <v>114.52</v>
      </c>
      <c r="AP37" s="279">
        <v>89</v>
      </c>
      <c r="AQ37" s="279">
        <v>2</v>
      </c>
      <c r="AR37" s="279">
        <v>5</v>
      </c>
      <c r="AS37" s="279">
        <f t="shared" si="7"/>
        <v>57.26</v>
      </c>
      <c r="AT37" s="279">
        <v>166</v>
      </c>
      <c r="AU37" s="279">
        <v>3</v>
      </c>
      <c r="AV37" s="279">
        <v>4</v>
      </c>
      <c r="AW37" s="279">
        <f t="shared" si="1"/>
        <v>85.89</v>
      </c>
      <c r="AX37" s="279">
        <v>103</v>
      </c>
      <c r="AY37" s="279">
        <v>4</v>
      </c>
      <c r="AZ37" s="279">
        <v>2</v>
      </c>
      <c r="BA37" s="279">
        <f t="shared" si="2"/>
        <v>114.52</v>
      </c>
      <c r="BB37" s="279">
        <v>61</v>
      </c>
      <c r="BC37" s="279">
        <v>5</v>
      </c>
      <c r="BD37" s="279">
        <v>2</v>
      </c>
      <c r="BE37" s="279">
        <f t="shared" si="3"/>
        <v>143.15</v>
      </c>
      <c r="BF37" s="279">
        <v>72</v>
      </c>
      <c r="BG37" s="279"/>
      <c r="BH37" s="279"/>
      <c r="BI37" s="279">
        <f t="shared" si="4"/>
        <v>0</v>
      </c>
      <c r="BJ37" s="279"/>
      <c r="BK37" s="279">
        <f t="shared" si="8"/>
        <v>18</v>
      </c>
      <c r="BL37" s="279">
        <f t="shared" si="9"/>
        <v>19</v>
      </c>
      <c r="BM37" s="279">
        <f t="shared" si="5"/>
        <v>515.34</v>
      </c>
      <c r="BN37" s="279">
        <f t="shared" si="6"/>
        <v>491</v>
      </c>
    </row>
    <row r="38" spans="1:66" ht="12">
      <c r="A38" t="s">
        <v>3291</v>
      </c>
      <c r="B38" t="s">
        <v>944</v>
      </c>
      <c r="C38" t="s">
        <v>1048</v>
      </c>
      <c r="D38" t="s">
        <v>876</v>
      </c>
      <c r="E38" t="s">
        <v>877</v>
      </c>
      <c r="F38" s="132" t="s">
        <v>878</v>
      </c>
      <c r="G38" s="132" t="s">
        <v>2800</v>
      </c>
      <c r="H38" t="s">
        <v>3059</v>
      </c>
      <c r="I38" t="s">
        <v>3059</v>
      </c>
      <c r="J38" t="s">
        <v>3059</v>
      </c>
      <c r="K38" t="s">
        <v>3059</v>
      </c>
      <c r="L38" t="s">
        <v>2894</v>
      </c>
      <c r="M38" t="s">
        <v>3060</v>
      </c>
      <c r="N38">
        <v>6</v>
      </c>
      <c r="O38">
        <v>2</v>
      </c>
      <c r="P38">
        <v>4</v>
      </c>
      <c r="Q38">
        <v>29</v>
      </c>
      <c r="R38">
        <v>178</v>
      </c>
      <c r="S38">
        <v>7</v>
      </c>
      <c r="T38">
        <v>7</v>
      </c>
      <c r="U38">
        <v>168</v>
      </c>
      <c r="V38">
        <v>165</v>
      </c>
      <c r="W38">
        <v>8</v>
      </c>
      <c r="X38">
        <v>5</v>
      </c>
      <c r="Y38">
        <v>179</v>
      </c>
      <c r="Z38">
        <v>110</v>
      </c>
      <c r="AA38">
        <v>6</v>
      </c>
      <c r="AB38">
        <v>2</v>
      </c>
      <c r="AC38">
        <v>141</v>
      </c>
      <c r="AD38">
        <v>39</v>
      </c>
      <c r="AE38">
        <v>6</v>
      </c>
      <c r="AF38">
        <v>3</v>
      </c>
      <c r="AG38">
        <v>146</v>
      </c>
      <c r="AH38">
        <v>72</v>
      </c>
      <c r="AI38">
        <v>5</v>
      </c>
      <c r="AJ38">
        <v>3</v>
      </c>
      <c r="AK38">
        <v>114</v>
      </c>
      <c r="AL38">
        <v>71</v>
      </c>
      <c r="AM38" s="279">
        <v>3</v>
      </c>
      <c r="AN38" s="279">
        <v>8</v>
      </c>
      <c r="AO38" s="279">
        <f t="shared" si="0"/>
        <v>85.89</v>
      </c>
      <c r="AP38" s="279">
        <v>230</v>
      </c>
      <c r="AQ38" s="279">
        <v>5</v>
      </c>
      <c r="AR38" s="279">
        <v>5</v>
      </c>
      <c r="AS38" s="279">
        <f t="shared" si="7"/>
        <v>143.15</v>
      </c>
      <c r="AT38" s="279">
        <v>152</v>
      </c>
      <c r="AU38" s="279">
        <v>8</v>
      </c>
      <c r="AV38" s="279">
        <v>6</v>
      </c>
      <c r="AW38" s="279">
        <f t="shared" si="1"/>
        <v>229.04</v>
      </c>
      <c r="AX38" s="279">
        <v>114</v>
      </c>
      <c r="AY38" s="279">
        <v>8</v>
      </c>
      <c r="AZ38" s="279">
        <v>4</v>
      </c>
      <c r="BA38" s="279">
        <f t="shared" si="2"/>
        <v>229.04</v>
      </c>
      <c r="BB38" s="279">
        <v>157</v>
      </c>
      <c r="BC38" s="279">
        <v>5</v>
      </c>
      <c r="BD38" s="279">
        <v>4</v>
      </c>
      <c r="BE38" s="279">
        <f t="shared" si="3"/>
        <v>143.15</v>
      </c>
      <c r="BF38" s="279">
        <v>57</v>
      </c>
      <c r="BG38" s="279">
        <v>6</v>
      </c>
      <c r="BH38" s="279">
        <v>4</v>
      </c>
      <c r="BI38" s="279">
        <f t="shared" si="4"/>
        <v>171.78</v>
      </c>
      <c r="BJ38" s="279">
        <v>106</v>
      </c>
      <c r="BK38" s="279">
        <f t="shared" si="8"/>
        <v>35</v>
      </c>
      <c r="BL38" s="279">
        <f t="shared" si="9"/>
        <v>31</v>
      </c>
      <c r="BM38" s="279">
        <f t="shared" si="5"/>
        <v>1002.05</v>
      </c>
      <c r="BN38" s="279">
        <f t="shared" si="6"/>
        <v>816</v>
      </c>
    </row>
    <row r="39" spans="1:66" ht="12">
      <c r="A39" t="s">
        <v>3291</v>
      </c>
      <c r="B39" t="s">
        <v>595</v>
      </c>
      <c r="C39" t="s">
        <v>879</v>
      </c>
      <c r="D39" t="s">
        <v>880</v>
      </c>
      <c r="E39" t="s">
        <v>881</v>
      </c>
      <c r="F39" s="132">
        <v>1756</v>
      </c>
      <c r="G39" s="132" t="s">
        <v>2989</v>
      </c>
      <c r="H39" t="s">
        <v>2993</v>
      </c>
      <c r="I39" t="s">
        <v>2993</v>
      </c>
      <c r="J39" t="s">
        <v>2993</v>
      </c>
      <c r="K39" t="s">
        <v>2993</v>
      </c>
      <c r="L39" t="s">
        <v>2894</v>
      </c>
      <c r="M39" t="s">
        <v>3061</v>
      </c>
      <c r="N39">
        <v>3</v>
      </c>
      <c r="O39">
        <v>1</v>
      </c>
      <c r="P39">
        <v>1</v>
      </c>
      <c r="Q39">
        <v>24</v>
      </c>
      <c r="R39">
        <v>16</v>
      </c>
      <c r="S39">
        <v>2</v>
      </c>
      <c r="T39">
        <v>2</v>
      </c>
      <c r="U39">
        <v>33</v>
      </c>
      <c r="V39">
        <v>27</v>
      </c>
      <c r="AE39">
        <v>4</v>
      </c>
      <c r="AF39">
        <v>4</v>
      </c>
      <c r="AG39">
        <v>86</v>
      </c>
      <c r="AH39">
        <v>90</v>
      </c>
      <c r="AM39" s="279">
        <v>2</v>
      </c>
      <c r="AN39" s="279">
        <v>3</v>
      </c>
      <c r="AO39" s="279">
        <f t="shared" si="0"/>
        <v>57.26</v>
      </c>
      <c r="AP39" s="279">
        <v>37</v>
      </c>
      <c r="AQ39" s="279">
        <v>2</v>
      </c>
      <c r="AR39" s="279">
        <v>3</v>
      </c>
      <c r="AS39" s="279">
        <f t="shared" si="7"/>
        <v>57.26</v>
      </c>
      <c r="AT39" s="279">
        <v>38</v>
      </c>
      <c r="AU39" s="279">
        <v>2</v>
      </c>
      <c r="AV39" s="279">
        <v>2</v>
      </c>
      <c r="AW39" s="279">
        <f t="shared" si="1"/>
        <v>57.26</v>
      </c>
      <c r="AX39" s="279">
        <v>43</v>
      </c>
      <c r="AY39" s="279">
        <v>2</v>
      </c>
      <c r="AZ39" s="279">
        <v>2</v>
      </c>
      <c r="BA39" s="279">
        <f t="shared" si="2"/>
        <v>57.26</v>
      </c>
      <c r="BB39" s="279">
        <v>31</v>
      </c>
      <c r="BC39" s="279">
        <v>1</v>
      </c>
      <c r="BD39" s="279">
        <v>1</v>
      </c>
      <c r="BE39" s="279">
        <f t="shared" si="3"/>
        <v>28.63</v>
      </c>
      <c r="BF39" s="279">
        <v>31</v>
      </c>
      <c r="BG39" s="279"/>
      <c r="BH39" s="279"/>
      <c r="BI39" s="279">
        <f t="shared" si="4"/>
        <v>0</v>
      </c>
      <c r="BJ39" s="279">
        <v>26</v>
      </c>
      <c r="BK39" s="279">
        <f t="shared" si="8"/>
        <v>9</v>
      </c>
      <c r="BL39" s="279">
        <f aca="true" t="shared" si="10" ref="BL39:BL69">AN39+AR39+AV39+AZ39+BD39+BH39</f>
        <v>11</v>
      </c>
      <c r="BM39" s="279">
        <f t="shared" si="5"/>
        <v>257.67</v>
      </c>
      <c r="BN39" s="279">
        <f t="shared" si="6"/>
        <v>206</v>
      </c>
    </row>
    <row r="40" spans="1:66" ht="12">
      <c r="A40" t="s">
        <v>3291</v>
      </c>
      <c r="B40" t="s">
        <v>944</v>
      </c>
      <c r="C40" t="s">
        <v>882</v>
      </c>
      <c r="D40" t="s">
        <v>883</v>
      </c>
      <c r="E40" t="s">
        <v>884</v>
      </c>
      <c r="F40" s="132" t="s">
        <v>885</v>
      </c>
      <c r="G40" s="132"/>
      <c r="H40" t="s">
        <v>3062</v>
      </c>
      <c r="I40" t="s">
        <v>3062</v>
      </c>
      <c r="J40" t="s">
        <v>3062</v>
      </c>
      <c r="K40" t="s">
        <v>3062</v>
      </c>
      <c r="L40" t="s">
        <v>3305</v>
      </c>
      <c r="M40" t="s">
        <v>3060</v>
      </c>
      <c r="N40">
        <v>6</v>
      </c>
      <c r="O40">
        <v>2</v>
      </c>
      <c r="P40">
        <v>8</v>
      </c>
      <c r="Q40">
        <v>29</v>
      </c>
      <c r="R40">
        <v>183</v>
      </c>
      <c r="S40">
        <v>8</v>
      </c>
      <c r="T40">
        <v>5</v>
      </c>
      <c r="U40">
        <v>190</v>
      </c>
      <c r="V40">
        <v>113</v>
      </c>
      <c r="W40">
        <v>11</v>
      </c>
      <c r="X40">
        <v>7</v>
      </c>
      <c r="Y40">
        <v>266</v>
      </c>
      <c r="Z40">
        <v>169</v>
      </c>
      <c r="AA40">
        <v>6</v>
      </c>
      <c r="AB40">
        <v>5</v>
      </c>
      <c r="AC40">
        <v>145</v>
      </c>
      <c r="AD40">
        <v>113</v>
      </c>
      <c r="AE40">
        <v>7</v>
      </c>
      <c r="AF40">
        <v>5</v>
      </c>
      <c r="AG40">
        <v>159</v>
      </c>
      <c r="AH40">
        <v>108</v>
      </c>
      <c r="AI40">
        <v>4</v>
      </c>
      <c r="AJ40">
        <v>5</v>
      </c>
      <c r="AK40">
        <v>92</v>
      </c>
      <c r="AL40">
        <v>108</v>
      </c>
      <c r="AM40" s="279">
        <v>2</v>
      </c>
      <c r="AN40" s="279">
        <v>8</v>
      </c>
      <c r="AO40" s="279">
        <f t="shared" si="0"/>
        <v>57.26</v>
      </c>
      <c r="AP40" s="279">
        <v>209</v>
      </c>
      <c r="AQ40" s="279">
        <v>6</v>
      </c>
      <c r="AR40" s="279">
        <v>6</v>
      </c>
      <c r="AS40" s="279">
        <f t="shared" si="7"/>
        <v>171.78</v>
      </c>
      <c r="AT40" s="279">
        <v>218</v>
      </c>
      <c r="AU40" s="279">
        <v>8</v>
      </c>
      <c r="AV40" s="279">
        <v>6</v>
      </c>
      <c r="AW40" s="279">
        <f t="shared" si="1"/>
        <v>229.04</v>
      </c>
      <c r="AX40" s="279">
        <v>203</v>
      </c>
      <c r="AY40" s="279">
        <v>10</v>
      </c>
      <c r="AZ40" s="279">
        <v>5</v>
      </c>
      <c r="BA40" s="279">
        <f t="shared" si="2"/>
        <v>286.3</v>
      </c>
      <c r="BB40" s="279">
        <v>175</v>
      </c>
      <c r="BC40" s="279">
        <v>6</v>
      </c>
      <c r="BD40" s="279">
        <v>4</v>
      </c>
      <c r="BE40" s="279">
        <f t="shared" si="3"/>
        <v>171.78</v>
      </c>
      <c r="BF40" s="279">
        <v>105</v>
      </c>
      <c r="BG40" s="279">
        <v>6</v>
      </c>
      <c r="BH40" s="279">
        <v>5</v>
      </c>
      <c r="BI40" s="279">
        <f t="shared" si="4"/>
        <v>171.78</v>
      </c>
      <c r="BJ40" s="279">
        <v>248</v>
      </c>
      <c r="BK40" s="279">
        <f t="shared" si="8"/>
        <v>38</v>
      </c>
      <c r="BL40" s="279">
        <f t="shared" si="10"/>
        <v>34</v>
      </c>
      <c r="BM40" s="279">
        <f t="shared" si="5"/>
        <v>1087.94</v>
      </c>
      <c r="BN40" s="279">
        <f t="shared" si="6"/>
        <v>1158</v>
      </c>
    </row>
    <row r="41" spans="1:66" ht="12">
      <c r="A41" t="s">
        <v>3291</v>
      </c>
      <c r="B41" t="s">
        <v>595</v>
      </c>
      <c r="C41" t="s">
        <v>1221</v>
      </c>
      <c r="D41" t="s">
        <v>1222</v>
      </c>
      <c r="E41" t="s">
        <v>1223</v>
      </c>
      <c r="F41" s="132">
        <v>1527</v>
      </c>
      <c r="G41" s="132" t="s">
        <v>3063</v>
      </c>
      <c r="H41" t="s">
        <v>984</v>
      </c>
      <c r="I41" t="s">
        <v>2968</v>
      </c>
      <c r="J41" t="s">
        <v>2968</v>
      </c>
      <c r="K41" t="s">
        <v>2968</v>
      </c>
      <c r="L41" t="s">
        <v>2804</v>
      </c>
      <c r="M41" t="s">
        <v>2883</v>
      </c>
      <c r="N41">
        <v>4</v>
      </c>
      <c r="S41">
        <v>1</v>
      </c>
      <c r="T41">
        <v>1</v>
      </c>
      <c r="U41">
        <v>9</v>
      </c>
      <c r="V41">
        <v>10</v>
      </c>
      <c r="W41">
        <v>1</v>
      </c>
      <c r="X41">
        <v>1</v>
      </c>
      <c r="Y41">
        <v>21</v>
      </c>
      <c r="Z41">
        <v>14</v>
      </c>
      <c r="AA41">
        <v>1</v>
      </c>
      <c r="AB41">
        <v>1</v>
      </c>
      <c r="AC41">
        <v>12</v>
      </c>
      <c r="AD41">
        <v>19</v>
      </c>
      <c r="AE41">
        <v>1</v>
      </c>
      <c r="AF41">
        <v>2</v>
      </c>
      <c r="AG41">
        <v>13</v>
      </c>
      <c r="AH41">
        <v>28</v>
      </c>
      <c r="AM41" s="279"/>
      <c r="AN41" s="279"/>
      <c r="AO41" s="279">
        <f t="shared" si="0"/>
        <v>0</v>
      </c>
      <c r="AP41" s="279"/>
      <c r="AQ41" s="279">
        <v>2</v>
      </c>
      <c r="AR41" s="279">
        <v>3</v>
      </c>
      <c r="AS41" s="279">
        <f t="shared" si="7"/>
        <v>57.26</v>
      </c>
      <c r="AT41" s="279">
        <v>80</v>
      </c>
      <c r="AU41" s="279">
        <v>2</v>
      </c>
      <c r="AV41" s="279">
        <v>2</v>
      </c>
      <c r="AW41" s="279">
        <f t="shared" si="1"/>
        <v>57.26</v>
      </c>
      <c r="AX41" s="279">
        <v>26</v>
      </c>
      <c r="AY41" s="279">
        <v>2</v>
      </c>
      <c r="AZ41" s="279">
        <v>3</v>
      </c>
      <c r="BA41" s="279">
        <f t="shared" si="2"/>
        <v>57.26</v>
      </c>
      <c r="BB41" s="279">
        <v>79</v>
      </c>
      <c r="BC41" s="279">
        <v>2</v>
      </c>
      <c r="BD41" s="279">
        <v>2</v>
      </c>
      <c r="BE41" s="279">
        <f t="shared" si="3"/>
        <v>57.26</v>
      </c>
      <c r="BF41" s="279">
        <v>60</v>
      </c>
      <c r="BG41" s="279"/>
      <c r="BH41" s="279"/>
      <c r="BI41" s="279">
        <f t="shared" si="4"/>
        <v>0</v>
      </c>
      <c r="BJ41" s="279"/>
      <c r="BK41" s="279">
        <f t="shared" si="8"/>
        <v>8</v>
      </c>
      <c r="BL41" s="279">
        <f t="shared" si="10"/>
        <v>10</v>
      </c>
      <c r="BM41" s="279">
        <f t="shared" si="5"/>
        <v>229.04</v>
      </c>
      <c r="BN41" s="279">
        <f t="shared" si="6"/>
        <v>245</v>
      </c>
    </row>
    <row r="42" spans="1:66" ht="12">
      <c r="A42" t="s">
        <v>3291</v>
      </c>
      <c r="B42" t="s">
        <v>1316</v>
      </c>
      <c r="C42" t="s">
        <v>1224</v>
      </c>
      <c r="D42" t="s">
        <v>1225</v>
      </c>
      <c r="E42" t="s">
        <v>1226</v>
      </c>
      <c r="F42" s="132">
        <v>1529</v>
      </c>
      <c r="G42" s="132" t="s">
        <v>3064</v>
      </c>
      <c r="H42" t="s">
        <v>3065</v>
      </c>
      <c r="I42" t="s">
        <v>3066</v>
      </c>
      <c r="J42" t="s">
        <v>3065</v>
      </c>
      <c r="K42" t="s">
        <v>3066</v>
      </c>
      <c r="L42" t="s">
        <v>984</v>
      </c>
      <c r="M42" t="s">
        <v>3046</v>
      </c>
      <c r="N42">
        <v>2</v>
      </c>
      <c r="S42">
        <v>1</v>
      </c>
      <c r="T42">
        <v>1</v>
      </c>
      <c r="U42">
        <v>3</v>
      </c>
      <c r="V42">
        <v>3</v>
      </c>
      <c r="AE42">
        <v>1</v>
      </c>
      <c r="AF42">
        <v>1</v>
      </c>
      <c r="AG42">
        <v>2</v>
      </c>
      <c r="AH42">
        <v>5</v>
      </c>
      <c r="AM42" s="279"/>
      <c r="AN42" s="279"/>
      <c r="AO42" s="279">
        <f t="shared" si="0"/>
        <v>0</v>
      </c>
      <c r="AP42" s="279">
        <v>2</v>
      </c>
      <c r="AQ42" s="279">
        <v>1</v>
      </c>
      <c r="AR42" s="279">
        <v>1</v>
      </c>
      <c r="AS42" s="279">
        <f t="shared" si="7"/>
        <v>28.63</v>
      </c>
      <c r="AT42" s="279"/>
      <c r="AU42" s="279"/>
      <c r="AV42" s="279"/>
      <c r="AW42" s="279">
        <f t="shared" si="1"/>
        <v>0</v>
      </c>
      <c r="AX42" s="279"/>
      <c r="AY42" s="279"/>
      <c r="AZ42" s="279"/>
      <c r="BA42" s="279">
        <f t="shared" si="2"/>
        <v>0</v>
      </c>
      <c r="BB42" s="279">
        <v>2</v>
      </c>
      <c r="BC42" s="279">
        <v>1</v>
      </c>
      <c r="BD42" s="279">
        <v>1</v>
      </c>
      <c r="BE42" s="279">
        <f t="shared" si="3"/>
        <v>28.63</v>
      </c>
      <c r="BF42" s="279"/>
      <c r="BG42" s="279"/>
      <c r="BH42" s="279"/>
      <c r="BI42" s="279">
        <f t="shared" si="4"/>
        <v>0</v>
      </c>
      <c r="BJ42" s="279"/>
      <c r="BK42" s="279">
        <f t="shared" si="8"/>
        <v>2</v>
      </c>
      <c r="BL42" s="279">
        <f t="shared" si="10"/>
        <v>2</v>
      </c>
      <c r="BM42" s="279">
        <f t="shared" si="5"/>
        <v>57.26</v>
      </c>
      <c r="BN42" s="279">
        <f t="shared" si="6"/>
        <v>4</v>
      </c>
    </row>
    <row r="43" spans="1:66" ht="12">
      <c r="A43" t="s">
        <v>3291</v>
      </c>
      <c r="B43" t="s">
        <v>595</v>
      </c>
      <c r="C43" t="s">
        <v>1227</v>
      </c>
      <c r="D43" t="s">
        <v>1228</v>
      </c>
      <c r="E43" t="s">
        <v>1229</v>
      </c>
      <c r="F43" s="132">
        <v>1535</v>
      </c>
      <c r="G43" s="132" t="s">
        <v>2989</v>
      </c>
      <c r="H43" t="s">
        <v>3067</v>
      </c>
      <c r="I43" t="s">
        <v>2996</v>
      </c>
      <c r="J43" t="s">
        <v>3067</v>
      </c>
      <c r="K43" t="s">
        <v>3068</v>
      </c>
      <c r="L43" t="s">
        <v>2984</v>
      </c>
      <c r="M43" t="s">
        <v>3069</v>
      </c>
      <c r="N43">
        <v>4</v>
      </c>
      <c r="O43">
        <v>2</v>
      </c>
      <c r="P43">
        <v>3</v>
      </c>
      <c r="Q43">
        <v>31</v>
      </c>
      <c r="R43">
        <v>67</v>
      </c>
      <c r="W43">
        <v>3</v>
      </c>
      <c r="X43">
        <v>3</v>
      </c>
      <c r="Y43">
        <v>63</v>
      </c>
      <c r="Z43">
        <v>68</v>
      </c>
      <c r="AA43">
        <v>3</v>
      </c>
      <c r="AB43">
        <v>3</v>
      </c>
      <c r="AC43">
        <v>54</v>
      </c>
      <c r="AD43">
        <v>57</v>
      </c>
      <c r="AE43">
        <v>3</v>
      </c>
      <c r="AF43">
        <v>2</v>
      </c>
      <c r="AG43">
        <v>55</v>
      </c>
      <c r="AH43">
        <v>47</v>
      </c>
      <c r="AM43" s="279">
        <v>3</v>
      </c>
      <c r="AN43" s="279">
        <v>2</v>
      </c>
      <c r="AO43" s="279">
        <f t="shared" si="0"/>
        <v>85.89</v>
      </c>
      <c r="AP43" s="279">
        <v>47</v>
      </c>
      <c r="AQ43" s="279">
        <v>2</v>
      </c>
      <c r="AR43" s="279">
        <v>2</v>
      </c>
      <c r="AS43" s="279">
        <f t="shared" si="7"/>
        <v>57.26</v>
      </c>
      <c r="AT43" s="279">
        <v>64</v>
      </c>
      <c r="AU43" s="279">
        <v>1</v>
      </c>
      <c r="AV43" s="279">
        <v>2</v>
      </c>
      <c r="AW43" s="279">
        <f t="shared" si="1"/>
        <v>28.63</v>
      </c>
      <c r="AX43" s="279">
        <v>36</v>
      </c>
      <c r="AY43" s="279">
        <v>2</v>
      </c>
      <c r="AZ43" s="279">
        <v>2</v>
      </c>
      <c r="BA43" s="279">
        <f t="shared" si="2"/>
        <v>57.26</v>
      </c>
      <c r="BB43" s="279">
        <v>33</v>
      </c>
      <c r="BC43" s="279">
        <v>2</v>
      </c>
      <c r="BD43" s="279">
        <v>2</v>
      </c>
      <c r="BE43" s="279">
        <f t="shared" si="3"/>
        <v>57.26</v>
      </c>
      <c r="BF43" s="279">
        <v>83</v>
      </c>
      <c r="BG43" s="279"/>
      <c r="BH43" s="279"/>
      <c r="BI43" s="279">
        <f t="shared" si="4"/>
        <v>0</v>
      </c>
      <c r="BJ43" s="279"/>
      <c r="BK43" s="279">
        <f t="shared" si="8"/>
        <v>10</v>
      </c>
      <c r="BL43" s="279">
        <f t="shared" si="10"/>
        <v>10</v>
      </c>
      <c r="BM43" s="279">
        <f t="shared" si="5"/>
        <v>286.3</v>
      </c>
      <c r="BN43" s="279">
        <f t="shared" si="6"/>
        <v>263</v>
      </c>
    </row>
    <row r="44" spans="2:66" ht="12">
      <c r="B44" t="s">
        <v>1312</v>
      </c>
      <c r="C44" t="s">
        <v>1230</v>
      </c>
      <c r="D44" t="s">
        <v>1231</v>
      </c>
      <c r="E44" t="s">
        <v>1232</v>
      </c>
      <c r="F44" s="132" t="s">
        <v>1233</v>
      </c>
      <c r="G44" s="132" t="s">
        <v>2989</v>
      </c>
      <c r="H44" t="s">
        <v>3070</v>
      </c>
      <c r="I44" t="s">
        <v>984</v>
      </c>
      <c r="J44" t="s">
        <v>984</v>
      </c>
      <c r="K44" t="s">
        <v>3071</v>
      </c>
      <c r="L44" t="s">
        <v>984</v>
      </c>
      <c r="M44" t="s">
        <v>2883</v>
      </c>
      <c r="N44">
        <v>2</v>
      </c>
      <c r="O44">
        <v>1</v>
      </c>
      <c r="P44">
        <v>1</v>
      </c>
      <c r="Q44">
        <v>2</v>
      </c>
      <c r="R44">
        <v>3</v>
      </c>
      <c r="W44">
        <v>1</v>
      </c>
      <c r="X44">
        <v>1</v>
      </c>
      <c r="Y44">
        <v>2</v>
      </c>
      <c r="Z44">
        <v>4</v>
      </c>
      <c r="AM44" s="279">
        <v>1</v>
      </c>
      <c r="AN44" s="279">
        <v>1</v>
      </c>
      <c r="AO44" s="279">
        <f t="shared" si="0"/>
        <v>28.63</v>
      </c>
      <c r="AP44" s="279"/>
      <c r="AQ44" s="279"/>
      <c r="AR44" s="279"/>
      <c r="AS44" s="279">
        <f t="shared" si="7"/>
        <v>0</v>
      </c>
      <c r="AT44" s="279"/>
      <c r="AU44" s="279">
        <v>1</v>
      </c>
      <c r="AV44" s="279">
        <v>1</v>
      </c>
      <c r="AW44" s="279">
        <f t="shared" si="1"/>
        <v>28.63</v>
      </c>
      <c r="AX44" s="279"/>
      <c r="AY44" s="279"/>
      <c r="AZ44" s="279"/>
      <c r="BA44" s="279">
        <f t="shared" si="2"/>
        <v>0</v>
      </c>
      <c r="BB44" s="279"/>
      <c r="BC44" s="279"/>
      <c r="BD44" s="279"/>
      <c r="BE44" s="279">
        <f t="shared" si="3"/>
        <v>0</v>
      </c>
      <c r="BF44" s="279">
        <v>3</v>
      </c>
      <c r="BG44" s="279"/>
      <c r="BH44" s="279"/>
      <c r="BI44" s="279">
        <f t="shared" si="4"/>
        <v>0</v>
      </c>
      <c r="BJ44" s="279"/>
      <c r="BK44" s="279">
        <f t="shared" si="8"/>
        <v>2</v>
      </c>
      <c r="BL44" s="279">
        <f t="shared" si="10"/>
        <v>2</v>
      </c>
      <c r="BM44" s="279">
        <f t="shared" si="5"/>
        <v>57.26</v>
      </c>
      <c r="BN44" s="279">
        <f t="shared" si="6"/>
        <v>3</v>
      </c>
    </row>
    <row r="45" spans="1:66" ht="12">
      <c r="A45" t="s">
        <v>3291</v>
      </c>
      <c r="B45" t="s">
        <v>944</v>
      </c>
      <c r="C45" t="s">
        <v>1393</v>
      </c>
      <c r="D45" t="s">
        <v>1394</v>
      </c>
      <c r="E45" t="s">
        <v>1395</v>
      </c>
      <c r="F45" s="132">
        <v>1532</v>
      </c>
      <c r="G45" s="132"/>
      <c r="H45" t="s">
        <v>3224</v>
      </c>
      <c r="I45" t="s">
        <v>3225</v>
      </c>
      <c r="J45" t="s">
        <v>3225</v>
      </c>
      <c r="K45" t="s">
        <v>3226</v>
      </c>
      <c r="L45" t="s">
        <v>3226</v>
      </c>
      <c r="M45" t="s">
        <v>3226</v>
      </c>
      <c r="N45">
        <v>6</v>
      </c>
      <c r="O45">
        <v>1</v>
      </c>
      <c r="P45">
        <v>2</v>
      </c>
      <c r="Q45">
        <v>13</v>
      </c>
      <c r="R45">
        <v>51</v>
      </c>
      <c r="S45">
        <v>7</v>
      </c>
      <c r="T45">
        <v>4</v>
      </c>
      <c r="U45">
        <v>158</v>
      </c>
      <c r="V45">
        <v>95</v>
      </c>
      <c r="W45">
        <v>7</v>
      </c>
      <c r="X45">
        <v>4</v>
      </c>
      <c r="Y45">
        <v>173</v>
      </c>
      <c r="Z45">
        <v>86</v>
      </c>
      <c r="AA45">
        <v>4</v>
      </c>
      <c r="AB45">
        <v>4</v>
      </c>
      <c r="AC45">
        <v>95</v>
      </c>
      <c r="AD45">
        <v>97</v>
      </c>
      <c r="AE45">
        <v>5</v>
      </c>
      <c r="AF45">
        <v>4</v>
      </c>
      <c r="AG45">
        <v>114</v>
      </c>
      <c r="AH45">
        <v>98</v>
      </c>
      <c r="AI45">
        <v>2</v>
      </c>
      <c r="AJ45">
        <v>6</v>
      </c>
      <c r="AK45">
        <v>44</v>
      </c>
      <c r="AL45">
        <v>137</v>
      </c>
      <c r="AM45" s="279">
        <v>2</v>
      </c>
      <c r="AN45" s="279">
        <v>4</v>
      </c>
      <c r="AO45" s="279">
        <f t="shared" si="0"/>
        <v>57.26</v>
      </c>
      <c r="AP45" s="279">
        <v>80</v>
      </c>
      <c r="AQ45" s="279">
        <v>5</v>
      </c>
      <c r="AR45" s="279">
        <v>8</v>
      </c>
      <c r="AS45" s="279">
        <f t="shared" si="7"/>
        <v>143.15</v>
      </c>
      <c r="AT45" s="279">
        <v>241</v>
      </c>
      <c r="AU45" s="279">
        <v>6</v>
      </c>
      <c r="AV45" s="279">
        <v>6</v>
      </c>
      <c r="AW45" s="279">
        <f t="shared" si="1"/>
        <v>171.78</v>
      </c>
      <c r="AX45" s="279">
        <v>187</v>
      </c>
      <c r="AY45" s="279">
        <v>6</v>
      </c>
      <c r="AZ45" s="279">
        <v>5</v>
      </c>
      <c r="BA45" s="279">
        <f t="shared" si="2"/>
        <v>171.78</v>
      </c>
      <c r="BB45" s="279">
        <v>136</v>
      </c>
      <c r="BC45" s="279">
        <v>3</v>
      </c>
      <c r="BD45" s="279">
        <v>2</v>
      </c>
      <c r="BE45" s="279">
        <f t="shared" si="3"/>
        <v>85.89</v>
      </c>
      <c r="BF45" s="279">
        <v>45</v>
      </c>
      <c r="BG45" s="279">
        <v>5</v>
      </c>
      <c r="BH45" s="279">
        <v>4</v>
      </c>
      <c r="BI45" s="279">
        <f t="shared" si="4"/>
        <v>143.15</v>
      </c>
      <c r="BJ45" s="279">
        <v>115</v>
      </c>
      <c r="BK45" s="279">
        <f t="shared" si="8"/>
        <v>27</v>
      </c>
      <c r="BL45" s="279">
        <f t="shared" si="10"/>
        <v>29</v>
      </c>
      <c r="BM45" s="279">
        <f t="shared" si="5"/>
        <v>773.01</v>
      </c>
      <c r="BN45" s="279">
        <f t="shared" si="6"/>
        <v>804</v>
      </c>
    </row>
    <row r="46" spans="1:66" ht="12">
      <c r="A46" t="s">
        <v>3291</v>
      </c>
      <c r="B46" t="s">
        <v>1316</v>
      </c>
      <c r="C46" t="s">
        <v>1396</v>
      </c>
      <c r="D46" t="s">
        <v>1397</v>
      </c>
      <c r="E46" t="s">
        <v>1398</v>
      </c>
      <c r="F46" s="132">
        <v>1588</v>
      </c>
      <c r="G46" s="132" t="s">
        <v>2800</v>
      </c>
      <c r="H46" t="s">
        <v>3051</v>
      </c>
      <c r="I46" t="s">
        <v>2968</v>
      </c>
      <c r="J46" t="s">
        <v>3227</v>
      </c>
      <c r="K46" t="s">
        <v>3228</v>
      </c>
      <c r="L46" t="s">
        <v>984</v>
      </c>
      <c r="M46" t="s">
        <v>984</v>
      </c>
      <c r="N46">
        <v>3</v>
      </c>
      <c r="S46">
        <v>1</v>
      </c>
      <c r="T46">
        <v>1</v>
      </c>
      <c r="U46">
        <v>7</v>
      </c>
      <c r="V46">
        <v>27</v>
      </c>
      <c r="W46">
        <v>1</v>
      </c>
      <c r="X46">
        <v>1</v>
      </c>
      <c r="Y46">
        <v>13</v>
      </c>
      <c r="Z46">
        <v>13</v>
      </c>
      <c r="AE46">
        <v>2</v>
      </c>
      <c r="AF46">
        <v>2</v>
      </c>
      <c r="AG46">
        <v>41</v>
      </c>
      <c r="AH46">
        <v>34</v>
      </c>
      <c r="AM46" s="279"/>
      <c r="AN46" s="279"/>
      <c r="AO46" s="279">
        <f t="shared" si="0"/>
        <v>0</v>
      </c>
      <c r="AP46" s="279"/>
      <c r="AQ46" s="279">
        <v>1</v>
      </c>
      <c r="AR46" s="279">
        <v>1</v>
      </c>
      <c r="AS46" s="279">
        <f t="shared" si="7"/>
        <v>28.63</v>
      </c>
      <c r="AT46" s="279">
        <v>18</v>
      </c>
      <c r="AU46" s="279"/>
      <c r="AV46" s="279"/>
      <c r="AW46" s="279">
        <f t="shared" si="1"/>
        <v>0</v>
      </c>
      <c r="AX46" s="279"/>
      <c r="AY46" s="279"/>
      <c r="AZ46" s="279"/>
      <c r="BA46" s="279">
        <f t="shared" si="2"/>
        <v>0</v>
      </c>
      <c r="BB46" s="279"/>
      <c r="BC46" s="279"/>
      <c r="BD46" s="279"/>
      <c r="BE46" s="279">
        <f t="shared" si="3"/>
        <v>0</v>
      </c>
      <c r="BF46" s="279"/>
      <c r="BG46" s="279"/>
      <c r="BH46" s="279"/>
      <c r="BI46" s="279">
        <f t="shared" si="4"/>
        <v>0</v>
      </c>
      <c r="BJ46" s="279"/>
      <c r="BK46" s="279">
        <f t="shared" si="8"/>
        <v>1</v>
      </c>
      <c r="BL46" s="279">
        <f t="shared" si="10"/>
        <v>1</v>
      </c>
      <c r="BM46" s="279">
        <f t="shared" si="5"/>
        <v>28.63</v>
      </c>
      <c r="BN46" s="279">
        <f t="shared" si="6"/>
        <v>18</v>
      </c>
    </row>
    <row r="47" spans="2:66" ht="12">
      <c r="B47" t="s">
        <v>1312</v>
      </c>
      <c r="C47" t="s">
        <v>1399</v>
      </c>
      <c r="D47" t="s">
        <v>1400</v>
      </c>
      <c r="E47" t="s">
        <v>1401</v>
      </c>
      <c r="F47" s="132" t="s">
        <v>1402</v>
      </c>
      <c r="G47" s="132" t="s">
        <v>2989</v>
      </c>
      <c r="H47" t="s">
        <v>984</v>
      </c>
      <c r="I47" t="s">
        <v>3262</v>
      </c>
      <c r="J47" t="s">
        <v>3263</v>
      </c>
      <c r="K47" t="s">
        <v>3264</v>
      </c>
      <c r="L47" t="s">
        <v>984</v>
      </c>
      <c r="M47" t="s">
        <v>2987</v>
      </c>
      <c r="N47">
        <v>1</v>
      </c>
      <c r="W47">
        <v>1</v>
      </c>
      <c r="X47">
        <v>1</v>
      </c>
      <c r="Y47">
        <v>14</v>
      </c>
      <c r="Z47">
        <v>4</v>
      </c>
      <c r="AM47" s="279"/>
      <c r="AN47" s="279"/>
      <c r="AO47" s="279">
        <f t="shared" si="0"/>
        <v>0</v>
      </c>
      <c r="AP47" s="279"/>
      <c r="AQ47" s="279"/>
      <c r="AR47" s="279"/>
      <c r="AS47" s="279">
        <f t="shared" si="7"/>
        <v>0</v>
      </c>
      <c r="AT47" s="279"/>
      <c r="AU47" s="279">
        <v>1</v>
      </c>
      <c r="AV47" s="279">
        <v>1</v>
      </c>
      <c r="AW47" s="279">
        <f t="shared" si="1"/>
        <v>28.63</v>
      </c>
      <c r="AX47" s="279">
        <v>5</v>
      </c>
      <c r="AY47" s="279"/>
      <c r="AZ47" s="279"/>
      <c r="BA47" s="279">
        <f t="shared" si="2"/>
        <v>0</v>
      </c>
      <c r="BB47" s="279"/>
      <c r="BC47" s="279"/>
      <c r="BD47" s="279"/>
      <c r="BE47" s="279">
        <f t="shared" si="3"/>
        <v>0</v>
      </c>
      <c r="BF47" s="279"/>
      <c r="BG47" s="279"/>
      <c r="BH47" s="279"/>
      <c r="BI47" s="279">
        <f t="shared" si="4"/>
        <v>0</v>
      </c>
      <c r="BJ47" s="279"/>
      <c r="BK47" s="279">
        <f t="shared" si="8"/>
        <v>1</v>
      </c>
      <c r="BL47" s="279">
        <f t="shared" si="10"/>
        <v>1</v>
      </c>
      <c r="BM47" s="279">
        <f t="shared" si="5"/>
        <v>28.63</v>
      </c>
      <c r="BN47" s="279">
        <f t="shared" si="6"/>
        <v>5</v>
      </c>
    </row>
    <row r="48" spans="1:66" ht="12">
      <c r="A48" t="s">
        <v>3291</v>
      </c>
      <c r="B48" t="s">
        <v>595</v>
      </c>
      <c r="C48" t="s">
        <v>1403</v>
      </c>
      <c r="D48" t="s">
        <v>1404</v>
      </c>
      <c r="E48" t="s">
        <v>1405</v>
      </c>
      <c r="F48" s="132">
        <v>1540</v>
      </c>
      <c r="G48" s="132"/>
      <c r="H48" t="s">
        <v>984</v>
      </c>
      <c r="I48" t="s">
        <v>3199</v>
      </c>
      <c r="J48" t="s">
        <v>3199</v>
      </c>
      <c r="K48" t="s">
        <v>3199</v>
      </c>
      <c r="L48" t="s">
        <v>3226</v>
      </c>
      <c r="M48" t="s">
        <v>3265</v>
      </c>
      <c r="N48">
        <v>5</v>
      </c>
      <c r="O48">
        <v>4</v>
      </c>
      <c r="P48">
        <v>11</v>
      </c>
      <c r="Q48">
        <v>96</v>
      </c>
      <c r="R48">
        <v>256</v>
      </c>
      <c r="S48">
        <v>5</v>
      </c>
      <c r="T48">
        <v>1</v>
      </c>
      <c r="U48">
        <v>122</v>
      </c>
      <c r="V48">
        <v>28</v>
      </c>
      <c r="W48">
        <v>5</v>
      </c>
      <c r="X48">
        <v>5</v>
      </c>
      <c r="Y48">
        <v>125</v>
      </c>
      <c r="Z48">
        <v>116</v>
      </c>
      <c r="AA48">
        <v>3</v>
      </c>
      <c r="AB48">
        <v>5</v>
      </c>
      <c r="AC48">
        <v>67</v>
      </c>
      <c r="AD48">
        <v>106</v>
      </c>
      <c r="AE48">
        <v>4</v>
      </c>
      <c r="AF48">
        <v>2</v>
      </c>
      <c r="AG48">
        <v>91</v>
      </c>
      <c r="AH48">
        <v>44</v>
      </c>
      <c r="AM48" s="279"/>
      <c r="AN48" s="279"/>
      <c r="AO48" s="279">
        <f t="shared" si="0"/>
        <v>0</v>
      </c>
      <c r="AP48" s="279"/>
      <c r="AQ48" s="279">
        <v>7</v>
      </c>
      <c r="AR48" s="279">
        <v>4</v>
      </c>
      <c r="AS48" s="279">
        <f t="shared" si="7"/>
        <v>200.41</v>
      </c>
      <c r="AT48" s="279">
        <v>180</v>
      </c>
      <c r="AU48" s="279">
        <v>5</v>
      </c>
      <c r="AV48" s="279">
        <v>5</v>
      </c>
      <c r="AW48" s="279">
        <f t="shared" si="1"/>
        <v>143.15</v>
      </c>
      <c r="AX48" s="279">
        <v>169</v>
      </c>
      <c r="AY48" s="279">
        <v>4</v>
      </c>
      <c r="AZ48" s="279">
        <v>5</v>
      </c>
      <c r="BA48" s="279">
        <f t="shared" si="2"/>
        <v>114.52</v>
      </c>
      <c r="BB48" s="279">
        <v>120</v>
      </c>
      <c r="BC48" s="279">
        <v>5</v>
      </c>
      <c r="BD48" s="279">
        <v>4</v>
      </c>
      <c r="BE48" s="279">
        <f t="shared" si="3"/>
        <v>143.15</v>
      </c>
      <c r="BF48" s="279">
        <v>101</v>
      </c>
      <c r="BG48" s="279"/>
      <c r="BH48" s="279"/>
      <c r="BI48" s="279">
        <f t="shared" si="4"/>
        <v>0</v>
      </c>
      <c r="BJ48" s="279"/>
      <c r="BK48" s="279">
        <f t="shared" si="8"/>
        <v>21</v>
      </c>
      <c r="BL48" s="279">
        <f t="shared" si="10"/>
        <v>18</v>
      </c>
      <c r="BM48" s="279">
        <f t="shared" si="5"/>
        <v>601.23</v>
      </c>
      <c r="BN48" s="279">
        <f t="shared" si="6"/>
        <v>570</v>
      </c>
    </row>
    <row r="49" spans="1:66" ht="12">
      <c r="A49" t="s">
        <v>3291</v>
      </c>
      <c r="B49" t="s">
        <v>774</v>
      </c>
      <c r="C49" t="s">
        <v>1243</v>
      </c>
      <c r="D49" t="s">
        <v>1244</v>
      </c>
      <c r="E49" t="s">
        <v>1245</v>
      </c>
      <c r="F49" s="132">
        <v>1612</v>
      </c>
      <c r="G49" s="132" t="s">
        <v>2989</v>
      </c>
      <c r="H49" t="s">
        <v>2984</v>
      </c>
      <c r="I49" t="s">
        <v>3044</v>
      </c>
      <c r="J49" t="s">
        <v>3266</v>
      </c>
      <c r="K49" t="s">
        <v>3044</v>
      </c>
      <c r="L49" t="s">
        <v>3266</v>
      </c>
      <c r="M49" t="s">
        <v>3267</v>
      </c>
      <c r="N49">
        <v>3</v>
      </c>
      <c r="O49">
        <v>1</v>
      </c>
      <c r="P49">
        <v>1</v>
      </c>
      <c r="Q49">
        <v>9</v>
      </c>
      <c r="R49">
        <v>7</v>
      </c>
      <c r="AA49">
        <v>2</v>
      </c>
      <c r="AB49">
        <v>2</v>
      </c>
      <c r="AC49">
        <v>43</v>
      </c>
      <c r="AD49">
        <v>49</v>
      </c>
      <c r="AE49">
        <v>1</v>
      </c>
      <c r="AF49">
        <v>1</v>
      </c>
      <c r="AG49">
        <v>12</v>
      </c>
      <c r="AH49">
        <v>15</v>
      </c>
      <c r="AM49" s="279">
        <v>1</v>
      </c>
      <c r="AN49" s="279">
        <v>1</v>
      </c>
      <c r="AO49" s="279">
        <f t="shared" si="0"/>
        <v>28.63</v>
      </c>
      <c r="AP49" s="279">
        <v>14</v>
      </c>
      <c r="AQ49" s="279"/>
      <c r="AR49" s="279"/>
      <c r="AS49" s="279">
        <f t="shared" si="7"/>
        <v>0</v>
      </c>
      <c r="AT49" s="279">
        <v>25</v>
      </c>
      <c r="AU49" s="279">
        <v>1</v>
      </c>
      <c r="AV49" s="279">
        <v>2</v>
      </c>
      <c r="AW49" s="279">
        <f t="shared" si="1"/>
        <v>28.63</v>
      </c>
      <c r="AX49" s="279">
        <v>13</v>
      </c>
      <c r="AY49" s="279"/>
      <c r="AZ49" s="279"/>
      <c r="BA49" s="279">
        <f t="shared" si="2"/>
        <v>0</v>
      </c>
      <c r="BB49" s="279">
        <v>16</v>
      </c>
      <c r="BC49" s="279">
        <v>1</v>
      </c>
      <c r="BD49" s="279">
        <v>1</v>
      </c>
      <c r="BE49" s="279">
        <f t="shared" si="3"/>
        <v>28.63</v>
      </c>
      <c r="BF49" s="279">
        <v>11</v>
      </c>
      <c r="BG49" s="279"/>
      <c r="BH49" s="279"/>
      <c r="BI49" s="279">
        <f t="shared" si="4"/>
        <v>0</v>
      </c>
      <c r="BJ49" s="279">
        <v>12</v>
      </c>
      <c r="BK49" s="279">
        <f t="shared" si="8"/>
        <v>3</v>
      </c>
      <c r="BL49" s="279">
        <f t="shared" si="10"/>
        <v>4</v>
      </c>
      <c r="BM49" s="279">
        <f t="shared" si="5"/>
        <v>85.89</v>
      </c>
      <c r="BN49" s="279">
        <f t="shared" si="6"/>
        <v>91</v>
      </c>
    </row>
    <row r="50" spans="1:66" ht="12">
      <c r="A50" t="s">
        <v>3291</v>
      </c>
      <c r="B50" t="s">
        <v>934</v>
      </c>
      <c r="C50" t="s">
        <v>1246</v>
      </c>
      <c r="D50" t="s">
        <v>1247</v>
      </c>
      <c r="E50" t="s">
        <v>1248</v>
      </c>
      <c r="F50" s="132">
        <v>1463</v>
      </c>
      <c r="G50" s="132" t="s">
        <v>2967</v>
      </c>
      <c r="H50" t="s">
        <v>984</v>
      </c>
      <c r="I50" t="s">
        <v>2968</v>
      </c>
      <c r="J50" t="s">
        <v>2968</v>
      </c>
      <c r="K50" t="s">
        <v>2968</v>
      </c>
      <c r="L50" t="s">
        <v>2969</v>
      </c>
      <c r="M50" t="s">
        <v>3267</v>
      </c>
      <c r="N50">
        <v>5</v>
      </c>
      <c r="O50">
        <v>2</v>
      </c>
      <c r="P50">
        <v>5</v>
      </c>
      <c r="Q50">
        <v>43</v>
      </c>
      <c r="R50">
        <v>121</v>
      </c>
      <c r="S50">
        <v>4</v>
      </c>
      <c r="T50">
        <v>5</v>
      </c>
      <c r="U50">
        <v>100</v>
      </c>
      <c r="V50">
        <v>107</v>
      </c>
      <c r="W50">
        <v>2</v>
      </c>
      <c r="X50">
        <v>5</v>
      </c>
      <c r="Y50">
        <v>42</v>
      </c>
      <c r="Z50">
        <v>118</v>
      </c>
      <c r="AA50">
        <v>2</v>
      </c>
      <c r="AB50">
        <v>4</v>
      </c>
      <c r="AC50">
        <v>48</v>
      </c>
      <c r="AD50">
        <v>78</v>
      </c>
      <c r="AE50">
        <v>3</v>
      </c>
      <c r="AF50">
        <v>4</v>
      </c>
      <c r="AG50">
        <v>53</v>
      </c>
      <c r="AH50">
        <v>81</v>
      </c>
      <c r="AM50" s="279">
        <v>3</v>
      </c>
      <c r="AN50" s="279">
        <v>2</v>
      </c>
      <c r="AO50" s="279">
        <f t="shared" si="0"/>
        <v>85.89</v>
      </c>
      <c r="AP50" s="279">
        <v>85</v>
      </c>
      <c r="AQ50" s="279">
        <v>3</v>
      </c>
      <c r="AR50" s="279">
        <v>2</v>
      </c>
      <c r="AS50" s="279">
        <f t="shared" si="7"/>
        <v>85.89</v>
      </c>
      <c r="AT50" s="279">
        <v>167</v>
      </c>
      <c r="AU50" s="279">
        <v>3</v>
      </c>
      <c r="AV50" s="279">
        <v>3</v>
      </c>
      <c r="AW50" s="279">
        <f t="shared" si="1"/>
        <v>85.89</v>
      </c>
      <c r="AX50" s="279">
        <v>92</v>
      </c>
      <c r="AY50" s="279">
        <v>3</v>
      </c>
      <c r="AZ50" s="279">
        <v>2</v>
      </c>
      <c r="BA50" s="279">
        <f t="shared" si="2"/>
        <v>85.89</v>
      </c>
      <c r="BB50" s="279">
        <v>163</v>
      </c>
      <c r="BC50" s="279">
        <v>3</v>
      </c>
      <c r="BD50" s="279">
        <v>2</v>
      </c>
      <c r="BE50" s="279">
        <f t="shared" si="3"/>
        <v>85.89</v>
      </c>
      <c r="BF50" s="279">
        <v>76</v>
      </c>
      <c r="BG50" s="279"/>
      <c r="BH50" s="279"/>
      <c r="BI50" s="279">
        <f t="shared" si="4"/>
        <v>0</v>
      </c>
      <c r="BJ50" s="279"/>
      <c r="BK50" s="279">
        <f t="shared" si="8"/>
        <v>15</v>
      </c>
      <c r="BL50" s="279">
        <f t="shared" si="10"/>
        <v>11</v>
      </c>
      <c r="BM50" s="279">
        <f t="shared" si="5"/>
        <v>429.45</v>
      </c>
      <c r="BN50" s="279">
        <f t="shared" si="6"/>
        <v>583</v>
      </c>
    </row>
    <row r="51" spans="1:66" ht="12">
      <c r="A51" t="s">
        <v>3291</v>
      </c>
      <c r="B51" t="s">
        <v>934</v>
      </c>
      <c r="C51" t="s">
        <v>1249</v>
      </c>
      <c r="D51" t="s">
        <v>1250</v>
      </c>
      <c r="E51" t="s">
        <v>1251</v>
      </c>
      <c r="F51" s="132">
        <v>1366</v>
      </c>
      <c r="G51" s="132" t="s">
        <v>2989</v>
      </c>
      <c r="H51" t="s">
        <v>984</v>
      </c>
      <c r="I51" t="s">
        <v>2969</v>
      </c>
      <c r="J51" t="s">
        <v>3268</v>
      </c>
      <c r="K51" t="s">
        <v>984</v>
      </c>
      <c r="L51" t="s">
        <v>3154</v>
      </c>
      <c r="M51" t="s">
        <v>3313</v>
      </c>
      <c r="N51">
        <v>2</v>
      </c>
      <c r="W51">
        <v>1</v>
      </c>
      <c r="X51">
        <v>2</v>
      </c>
      <c r="Y51">
        <v>21</v>
      </c>
      <c r="Z51">
        <v>53</v>
      </c>
      <c r="AE51">
        <v>1</v>
      </c>
      <c r="AF51">
        <v>1</v>
      </c>
      <c r="AG51">
        <v>8</v>
      </c>
      <c r="AH51">
        <v>12</v>
      </c>
      <c r="AM51" s="279"/>
      <c r="AN51" s="279"/>
      <c r="AO51" s="279">
        <f t="shared" si="0"/>
        <v>0</v>
      </c>
      <c r="AP51" s="279"/>
      <c r="AQ51" s="279">
        <v>1</v>
      </c>
      <c r="AR51" s="279">
        <v>2</v>
      </c>
      <c r="AS51" s="279">
        <f t="shared" si="7"/>
        <v>28.63</v>
      </c>
      <c r="AT51" s="279">
        <v>37</v>
      </c>
      <c r="AU51" s="279"/>
      <c r="AV51" s="279"/>
      <c r="AW51" s="279">
        <f t="shared" si="1"/>
        <v>0</v>
      </c>
      <c r="AX51" s="279">
        <v>23</v>
      </c>
      <c r="AY51" s="279"/>
      <c r="AZ51" s="279"/>
      <c r="BA51" s="279">
        <f t="shared" si="2"/>
        <v>0</v>
      </c>
      <c r="BB51" s="279"/>
      <c r="BC51" s="279">
        <v>2</v>
      </c>
      <c r="BD51" s="279">
        <v>2</v>
      </c>
      <c r="BE51" s="279">
        <f t="shared" si="3"/>
        <v>57.26</v>
      </c>
      <c r="BF51" s="279">
        <v>17</v>
      </c>
      <c r="BG51" s="279"/>
      <c r="BH51" s="279"/>
      <c r="BI51" s="279">
        <f t="shared" si="4"/>
        <v>0</v>
      </c>
      <c r="BJ51" s="279">
        <v>13</v>
      </c>
      <c r="BK51" s="279">
        <f t="shared" si="8"/>
        <v>3</v>
      </c>
      <c r="BL51" s="279">
        <f t="shared" si="10"/>
        <v>4</v>
      </c>
      <c r="BM51" s="279">
        <f t="shared" si="5"/>
        <v>85.89</v>
      </c>
      <c r="BN51" s="279">
        <f t="shared" si="6"/>
        <v>90</v>
      </c>
    </row>
    <row r="52" spans="2:66" ht="12">
      <c r="B52" t="s">
        <v>934</v>
      </c>
      <c r="C52" t="s">
        <v>1252</v>
      </c>
      <c r="D52" t="s">
        <v>1253</v>
      </c>
      <c r="E52" t="s">
        <v>1254</v>
      </c>
      <c r="F52" s="132">
        <v>1331</v>
      </c>
      <c r="G52" s="132" t="s">
        <v>2989</v>
      </c>
      <c r="H52" t="s">
        <v>3269</v>
      </c>
      <c r="I52" t="s">
        <v>984</v>
      </c>
      <c r="J52" t="s">
        <v>3270</v>
      </c>
      <c r="K52" t="s">
        <v>984</v>
      </c>
      <c r="L52" t="s">
        <v>984</v>
      </c>
      <c r="M52" t="s">
        <v>3271</v>
      </c>
      <c r="N52">
        <v>1</v>
      </c>
      <c r="W52">
        <v>1</v>
      </c>
      <c r="X52">
        <v>1</v>
      </c>
      <c r="Y52">
        <v>3</v>
      </c>
      <c r="Z52">
        <v>2</v>
      </c>
      <c r="AM52" s="279"/>
      <c r="AN52" s="279"/>
      <c r="AO52" s="279">
        <f t="shared" si="0"/>
        <v>0</v>
      </c>
      <c r="AP52" s="279"/>
      <c r="AQ52" s="279"/>
      <c r="AR52" s="279"/>
      <c r="AS52" s="279">
        <f t="shared" si="7"/>
        <v>0</v>
      </c>
      <c r="AT52" s="279"/>
      <c r="AU52" s="279">
        <v>1</v>
      </c>
      <c r="AV52" s="279">
        <v>1</v>
      </c>
      <c r="AW52" s="279">
        <f t="shared" si="1"/>
        <v>28.63</v>
      </c>
      <c r="AX52" s="279"/>
      <c r="AY52" s="279"/>
      <c r="AZ52" s="279"/>
      <c r="BA52" s="279">
        <f t="shared" si="2"/>
        <v>0</v>
      </c>
      <c r="BB52" s="279"/>
      <c r="BC52" s="279"/>
      <c r="BD52" s="279"/>
      <c r="BE52" s="279">
        <f t="shared" si="3"/>
        <v>0</v>
      </c>
      <c r="BF52" s="279"/>
      <c r="BG52" s="279"/>
      <c r="BH52" s="279"/>
      <c r="BI52" s="279">
        <f t="shared" si="4"/>
        <v>0</v>
      </c>
      <c r="BJ52" s="279"/>
      <c r="BK52" s="279">
        <f t="shared" si="8"/>
        <v>1</v>
      </c>
      <c r="BL52" s="279">
        <f t="shared" si="10"/>
        <v>1</v>
      </c>
      <c r="BM52" s="279">
        <f t="shared" si="5"/>
        <v>28.63</v>
      </c>
      <c r="BN52" s="279">
        <f t="shared" si="6"/>
        <v>0</v>
      </c>
    </row>
    <row r="53" spans="1:66" ht="12">
      <c r="A53" t="s">
        <v>3291</v>
      </c>
      <c r="B53" t="s">
        <v>595</v>
      </c>
      <c r="C53" t="s">
        <v>1255</v>
      </c>
      <c r="D53" t="s">
        <v>1256</v>
      </c>
      <c r="E53" t="s">
        <v>1257</v>
      </c>
      <c r="F53" s="132">
        <v>1541</v>
      </c>
      <c r="G53" s="132" t="s">
        <v>2989</v>
      </c>
      <c r="H53" t="s">
        <v>2984</v>
      </c>
      <c r="I53" t="s">
        <v>2986</v>
      </c>
      <c r="J53" t="s">
        <v>2996</v>
      </c>
      <c r="K53" t="s">
        <v>2986</v>
      </c>
      <c r="L53" t="s">
        <v>3272</v>
      </c>
      <c r="M53" t="s">
        <v>3273</v>
      </c>
      <c r="N53">
        <v>4</v>
      </c>
      <c r="O53">
        <v>3</v>
      </c>
      <c r="P53">
        <v>2</v>
      </c>
      <c r="Q53">
        <v>76</v>
      </c>
      <c r="R53">
        <v>33</v>
      </c>
      <c r="S53">
        <v>2</v>
      </c>
      <c r="T53">
        <v>3</v>
      </c>
      <c r="U53">
        <v>28</v>
      </c>
      <c r="V53">
        <v>73</v>
      </c>
      <c r="W53">
        <v>1</v>
      </c>
      <c r="X53">
        <v>1</v>
      </c>
      <c r="Y53">
        <v>21</v>
      </c>
      <c r="Z53">
        <v>16</v>
      </c>
      <c r="AA53">
        <v>1</v>
      </c>
      <c r="AB53">
        <v>1</v>
      </c>
      <c r="AC53">
        <v>22</v>
      </c>
      <c r="AD53">
        <v>13</v>
      </c>
      <c r="AM53" s="279">
        <v>3</v>
      </c>
      <c r="AN53" s="279">
        <v>3</v>
      </c>
      <c r="AO53" s="279">
        <f t="shared" si="0"/>
        <v>85.89</v>
      </c>
      <c r="AP53" s="279"/>
      <c r="AQ53" s="279">
        <v>2</v>
      </c>
      <c r="AR53" s="279">
        <v>0</v>
      </c>
      <c r="AS53" s="279">
        <f t="shared" si="7"/>
        <v>57.26</v>
      </c>
      <c r="AT53" s="279">
        <v>89</v>
      </c>
      <c r="AU53" s="279">
        <v>1</v>
      </c>
      <c r="AV53" s="279">
        <v>4</v>
      </c>
      <c r="AW53" s="279">
        <f t="shared" si="1"/>
        <v>28.63</v>
      </c>
      <c r="AX53" s="279">
        <v>22</v>
      </c>
      <c r="AY53" s="279">
        <v>1</v>
      </c>
      <c r="AZ53" s="279">
        <v>1</v>
      </c>
      <c r="BA53" s="279">
        <f t="shared" si="2"/>
        <v>28.63</v>
      </c>
      <c r="BB53" s="279">
        <v>49</v>
      </c>
      <c r="BC53" s="279"/>
      <c r="BD53" s="279"/>
      <c r="BE53" s="279">
        <f t="shared" si="3"/>
        <v>0</v>
      </c>
      <c r="BF53" s="279">
        <v>24</v>
      </c>
      <c r="BG53" s="279"/>
      <c r="BH53" s="279"/>
      <c r="BI53" s="279">
        <f t="shared" si="4"/>
        <v>0</v>
      </c>
      <c r="BJ53" s="279">
        <v>32</v>
      </c>
      <c r="BK53" s="279">
        <f t="shared" si="8"/>
        <v>7</v>
      </c>
      <c r="BL53" s="279">
        <f t="shared" si="10"/>
        <v>8</v>
      </c>
      <c r="BM53" s="279">
        <f t="shared" si="5"/>
        <v>200.41</v>
      </c>
      <c r="BN53" s="279">
        <f t="shared" si="6"/>
        <v>216</v>
      </c>
    </row>
    <row r="54" spans="1:66" ht="12">
      <c r="A54" t="s">
        <v>3127</v>
      </c>
      <c r="B54" t="s">
        <v>934</v>
      </c>
      <c r="C54" t="s">
        <v>1258</v>
      </c>
      <c r="D54" t="s">
        <v>1097</v>
      </c>
      <c r="E54" t="s">
        <v>1098</v>
      </c>
      <c r="F54" s="132">
        <v>1368</v>
      </c>
      <c r="G54" s="132" t="s">
        <v>2967</v>
      </c>
      <c r="H54" t="s">
        <v>3274</v>
      </c>
      <c r="I54" t="s">
        <v>984</v>
      </c>
      <c r="J54" t="s">
        <v>984</v>
      </c>
      <c r="K54" t="s">
        <v>3275</v>
      </c>
      <c r="L54" t="s">
        <v>984</v>
      </c>
      <c r="M54" t="s">
        <v>3069</v>
      </c>
      <c r="N54">
        <v>3</v>
      </c>
      <c r="O54">
        <v>1</v>
      </c>
      <c r="P54">
        <v>1</v>
      </c>
      <c r="Q54">
        <v>4</v>
      </c>
      <c r="R54">
        <v>13</v>
      </c>
      <c r="AA54">
        <v>1</v>
      </c>
      <c r="AB54">
        <v>1</v>
      </c>
      <c r="AC54">
        <v>18</v>
      </c>
      <c r="AD54">
        <v>16</v>
      </c>
      <c r="AE54">
        <v>1</v>
      </c>
      <c r="AF54">
        <v>1</v>
      </c>
      <c r="AG54">
        <v>2</v>
      </c>
      <c r="AH54">
        <v>26</v>
      </c>
      <c r="AM54" s="279">
        <v>1</v>
      </c>
      <c r="AN54" s="279">
        <v>1</v>
      </c>
      <c r="AO54" s="279">
        <f t="shared" si="0"/>
        <v>28.63</v>
      </c>
      <c r="AP54" s="279">
        <v>25</v>
      </c>
      <c r="AQ54" s="279"/>
      <c r="AR54" s="279"/>
      <c r="AS54" s="279">
        <f t="shared" si="7"/>
        <v>0</v>
      </c>
      <c r="AT54" s="279"/>
      <c r="AU54" s="279"/>
      <c r="AV54" s="279"/>
      <c r="AW54" s="279">
        <f t="shared" si="1"/>
        <v>0</v>
      </c>
      <c r="AX54" s="279">
        <v>34</v>
      </c>
      <c r="AY54" s="279">
        <v>1</v>
      </c>
      <c r="AZ54" s="279">
        <v>1</v>
      </c>
      <c r="BA54" s="279">
        <f t="shared" si="2"/>
        <v>28.63</v>
      </c>
      <c r="BB54" s="279">
        <v>19</v>
      </c>
      <c r="BC54" s="279">
        <v>1</v>
      </c>
      <c r="BD54" s="279">
        <v>2</v>
      </c>
      <c r="BE54" s="279">
        <f t="shared" si="3"/>
        <v>28.63</v>
      </c>
      <c r="BF54" s="279">
        <v>1</v>
      </c>
      <c r="BG54" s="279"/>
      <c r="BH54" s="279"/>
      <c r="BI54" s="279">
        <f t="shared" si="4"/>
        <v>0</v>
      </c>
      <c r="BJ54" s="279"/>
      <c r="BK54" s="279">
        <f t="shared" si="8"/>
        <v>3</v>
      </c>
      <c r="BL54" s="279">
        <f t="shared" si="10"/>
        <v>4</v>
      </c>
      <c r="BM54" s="279">
        <f t="shared" si="5"/>
        <v>85.89</v>
      </c>
      <c r="BN54" s="279">
        <f t="shared" si="6"/>
        <v>79</v>
      </c>
    </row>
    <row r="55" spans="1:66" ht="12">
      <c r="A55" t="s">
        <v>3291</v>
      </c>
      <c r="B55" t="s">
        <v>774</v>
      </c>
      <c r="C55" t="s">
        <v>1099</v>
      </c>
      <c r="D55" t="s">
        <v>1100</v>
      </c>
      <c r="E55" t="s">
        <v>1101</v>
      </c>
      <c r="F55" s="132">
        <v>1543</v>
      </c>
      <c r="G55" s="132"/>
      <c r="H55" t="s">
        <v>2984</v>
      </c>
      <c r="I55" t="s">
        <v>2986</v>
      </c>
      <c r="J55" t="s">
        <v>2986</v>
      </c>
      <c r="K55" t="s">
        <v>3044</v>
      </c>
      <c r="L55" t="s">
        <v>3068</v>
      </c>
      <c r="M55" t="s">
        <v>3046</v>
      </c>
      <c r="N55">
        <v>4</v>
      </c>
      <c r="O55">
        <v>1</v>
      </c>
      <c r="P55">
        <v>2</v>
      </c>
      <c r="Q55">
        <v>23</v>
      </c>
      <c r="R55">
        <v>35</v>
      </c>
      <c r="W55">
        <v>1</v>
      </c>
      <c r="X55">
        <v>1</v>
      </c>
      <c r="Y55">
        <v>26</v>
      </c>
      <c r="Z55">
        <v>23</v>
      </c>
      <c r="AA55">
        <v>1</v>
      </c>
      <c r="AB55">
        <v>1</v>
      </c>
      <c r="AC55">
        <v>11</v>
      </c>
      <c r="AD55">
        <v>12</v>
      </c>
      <c r="AE55">
        <v>1</v>
      </c>
      <c r="AF55">
        <v>2</v>
      </c>
      <c r="AG55">
        <v>17</v>
      </c>
      <c r="AH55">
        <v>27</v>
      </c>
      <c r="AM55" s="279">
        <v>1</v>
      </c>
      <c r="AN55" s="279">
        <v>1</v>
      </c>
      <c r="AO55" s="279">
        <f t="shared" si="0"/>
        <v>28.63</v>
      </c>
      <c r="AP55" s="279">
        <v>29</v>
      </c>
      <c r="AQ55" s="279"/>
      <c r="AR55" s="279"/>
      <c r="AS55" s="279">
        <f t="shared" si="7"/>
        <v>0</v>
      </c>
      <c r="AT55" s="279">
        <v>35</v>
      </c>
      <c r="AU55" s="279">
        <v>1</v>
      </c>
      <c r="AV55" s="279">
        <v>2</v>
      </c>
      <c r="AW55" s="279">
        <f t="shared" si="1"/>
        <v>28.63</v>
      </c>
      <c r="AX55" s="279">
        <v>18</v>
      </c>
      <c r="AY55" s="279"/>
      <c r="AZ55" s="279"/>
      <c r="BA55" s="279">
        <f t="shared" si="2"/>
        <v>0</v>
      </c>
      <c r="BB55" s="279">
        <v>6</v>
      </c>
      <c r="BC55" s="279">
        <v>2</v>
      </c>
      <c r="BD55" s="279">
        <v>1</v>
      </c>
      <c r="BE55" s="279">
        <f t="shared" si="3"/>
        <v>57.26</v>
      </c>
      <c r="BF55" s="279">
        <v>10</v>
      </c>
      <c r="BG55" s="279"/>
      <c r="BH55" s="279"/>
      <c r="BI55" s="279">
        <f t="shared" si="4"/>
        <v>0</v>
      </c>
      <c r="BJ55" s="279">
        <v>14</v>
      </c>
      <c r="BK55" s="279">
        <f t="shared" si="8"/>
        <v>4</v>
      </c>
      <c r="BL55" s="279">
        <f t="shared" si="10"/>
        <v>4</v>
      </c>
      <c r="BM55" s="279">
        <f t="shared" si="5"/>
        <v>114.52</v>
      </c>
      <c r="BN55" s="279">
        <f t="shared" si="6"/>
        <v>112</v>
      </c>
    </row>
    <row r="56" spans="1:66" ht="12">
      <c r="A56" t="s">
        <v>3291</v>
      </c>
      <c r="B56" t="s">
        <v>934</v>
      </c>
      <c r="C56" t="s">
        <v>1102</v>
      </c>
      <c r="D56" t="s">
        <v>1103</v>
      </c>
      <c r="E56" t="s">
        <v>1104</v>
      </c>
      <c r="F56" s="132">
        <v>1464</v>
      </c>
      <c r="G56" s="132" t="s">
        <v>2989</v>
      </c>
      <c r="H56" t="s">
        <v>2804</v>
      </c>
      <c r="I56" t="s">
        <v>3051</v>
      </c>
      <c r="J56" t="s">
        <v>2804</v>
      </c>
      <c r="K56" t="s">
        <v>3051</v>
      </c>
      <c r="L56" t="s">
        <v>984</v>
      </c>
      <c r="M56" t="s">
        <v>2983</v>
      </c>
      <c r="N56">
        <v>4</v>
      </c>
      <c r="O56">
        <v>2</v>
      </c>
      <c r="P56">
        <v>3</v>
      </c>
      <c r="Q56">
        <v>30</v>
      </c>
      <c r="R56">
        <v>53</v>
      </c>
      <c r="S56">
        <v>2</v>
      </c>
      <c r="T56">
        <v>2</v>
      </c>
      <c r="U56">
        <v>51</v>
      </c>
      <c r="V56">
        <v>53</v>
      </c>
      <c r="AA56">
        <v>4</v>
      </c>
      <c r="AB56">
        <v>4</v>
      </c>
      <c r="AC56">
        <v>85</v>
      </c>
      <c r="AD56">
        <v>99</v>
      </c>
      <c r="AE56">
        <v>2</v>
      </c>
      <c r="AF56">
        <v>2</v>
      </c>
      <c r="AG56">
        <v>40</v>
      </c>
      <c r="AH56">
        <v>39</v>
      </c>
      <c r="AM56" s="279">
        <v>4</v>
      </c>
      <c r="AN56" s="279">
        <v>4</v>
      </c>
      <c r="AO56" s="279">
        <f t="shared" si="0"/>
        <v>114.52</v>
      </c>
      <c r="AP56" s="279">
        <v>60</v>
      </c>
      <c r="AQ56" s="279">
        <v>2</v>
      </c>
      <c r="AR56" s="279">
        <v>4</v>
      </c>
      <c r="AS56" s="279">
        <f t="shared" si="7"/>
        <v>57.26</v>
      </c>
      <c r="AT56" s="279">
        <v>77</v>
      </c>
      <c r="AU56" s="279">
        <v>2</v>
      </c>
      <c r="AV56" s="279">
        <v>0</v>
      </c>
      <c r="AW56" s="279">
        <f t="shared" si="1"/>
        <v>57.26</v>
      </c>
      <c r="AX56" s="279">
        <v>43</v>
      </c>
      <c r="AY56" s="279">
        <v>2</v>
      </c>
      <c r="AZ56" s="279">
        <v>2</v>
      </c>
      <c r="BA56" s="279">
        <f t="shared" si="2"/>
        <v>57.26</v>
      </c>
      <c r="BB56" s="279">
        <v>43</v>
      </c>
      <c r="BC56" s="279"/>
      <c r="BD56" s="279"/>
      <c r="BE56" s="279">
        <f t="shared" si="3"/>
        <v>0</v>
      </c>
      <c r="BF56" s="279"/>
      <c r="BG56" s="279"/>
      <c r="BH56" s="279"/>
      <c r="BI56" s="279">
        <f t="shared" si="4"/>
        <v>0</v>
      </c>
      <c r="BJ56" s="279">
        <v>45</v>
      </c>
      <c r="BK56" s="279">
        <f t="shared" si="8"/>
        <v>10</v>
      </c>
      <c r="BL56" s="279">
        <f t="shared" si="10"/>
        <v>10</v>
      </c>
      <c r="BM56" s="279">
        <f t="shared" si="5"/>
        <v>286.3</v>
      </c>
      <c r="BN56" s="279">
        <f t="shared" si="6"/>
        <v>268</v>
      </c>
    </row>
    <row r="57" spans="1:66" ht="12">
      <c r="A57" t="s">
        <v>3291</v>
      </c>
      <c r="B57" t="s">
        <v>944</v>
      </c>
      <c r="C57" t="s">
        <v>1105</v>
      </c>
      <c r="D57" t="s">
        <v>1106</v>
      </c>
      <c r="E57" t="s">
        <v>1107</v>
      </c>
      <c r="F57" s="132" t="s">
        <v>1108</v>
      </c>
      <c r="G57" s="132"/>
      <c r="H57" t="s">
        <v>3196</v>
      </c>
      <c r="I57" t="s">
        <v>3196</v>
      </c>
      <c r="J57" t="s">
        <v>3196</v>
      </c>
      <c r="K57" t="s">
        <v>2894</v>
      </c>
      <c r="L57" t="s">
        <v>2894</v>
      </c>
      <c r="M57" t="s">
        <v>3060</v>
      </c>
      <c r="N57">
        <v>6</v>
      </c>
      <c r="O57">
        <v>4</v>
      </c>
      <c r="P57">
        <v>11</v>
      </c>
      <c r="Q57">
        <v>91</v>
      </c>
      <c r="R57">
        <v>480</v>
      </c>
      <c r="S57">
        <v>10</v>
      </c>
      <c r="T57">
        <v>8</v>
      </c>
      <c r="U57">
        <v>236</v>
      </c>
      <c r="V57">
        <v>180</v>
      </c>
      <c r="W57">
        <v>11</v>
      </c>
      <c r="X57">
        <v>11</v>
      </c>
      <c r="Y57">
        <v>262</v>
      </c>
      <c r="Z57">
        <v>227</v>
      </c>
      <c r="AA57">
        <v>8</v>
      </c>
      <c r="AB57">
        <v>10</v>
      </c>
      <c r="AC57">
        <v>191</v>
      </c>
      <c r="AD57">
        <v>236</v>
      </c>
      <c r="AE57">
        <v>10</v>
      </c>
      <c r="AF57">
        <v>8</v>
      </c>
      <c r="AG57">
        <v>226</v>
      </c>
      <c r="AH57">
        <v>186</v>
      </c>
      <c r="AI57">
        <v>6</v>
      </c>
      <c r="AJ57">
        <v>6</v>
      </c>
      <c r="AK57">
        <v>131</v>
      </c>
      <c r="AL57">
        <v>131</v>
      </c>
      <c r="AM57" s="279">
        <v>3</v>
      </c>
      <c r="AN57" s="279">
        <v>7</v>
      </c>
      <c r="AO57" s="279">
        <f t="shared" si="0"/>
        <v>85.89</v>
      </c>
      <c r="AP57" s="279">
        <v>469</v>
      </c>
      <c r="AQ57" s="279">
        <v>8</v>
      </c>
      <c r="AR57" s="279">
        <v>9</v>
      </c>
      <c r="AS57" s="279">
        <f t="shared" si="7"/>
        <v>229.04</v>
      </c>
      <c r="AT57" s="279">
        <v>329</v>
      </c>
      <c r="AU57" s="279">
        <v>10</v>
      </c>
      <c r="AV57" s="279">
        <v>6</v>
      </c>
      <c r="AW57" s="279">
        <f t="shared" si="1"/>
        <v>286.3</v>
      </c>
      <c r="AX57" s="279">
        <v>273</v>
      </c>
      <c r="AY57" s="279">
        <v>8</v>
      </c>
      <c r="AZ57" s="279">
        <v>7</v>
      </c>
      <c r="BA57" s="279">
        <f t="shared" si="2"/>
        <v>229.04</v>
      </c>
      <c r="BB57" s="279">
        <v>198</v>
      </c>
      <c r="BC57" s="279">
        <v>9</v>
      </c>
      <c r="BD57" s="279">
        <v>7</v>
      </c>
      <c r="BE57" s="279">
        <f t="shared" si="3"/>
        <v>257.67</v>
      </c>
      <c r="BF57" s="279">
        <v>247</v>
      </c>
      <c r="BG57" s="279">
        <v>7</v>
      </c>
      <c r="BH57" s="279">
        <v>7</v>
      </c>
      <c r="BI57" s="279">
        <f t="shared" si="4"/>
        <v>200.41</v>
      </c>
      <c r="BJ57" s="279">
        <v>287</v>
      </c>
      <c r="BK57" s="279">
        <f t="shared" si="8"/>
        <v>45</v>
      </c>
      <c r="BL57" s="279">
        <f t="shared" si="10"/>
        <v>43</v>
      </c>
      <c r="BM57" s="279">
        <f t="shared" si="5"/>
        <v>1288.3500000000001</v>
      </c>
      <c r="BN57" s="279">
        <f t="shared" si="6"/>
        <v>1803</v>
      </c>
    </row>
    <row r="58" spans="1:66" ht="12">
      <c r="A58" t="s">
        <v>3291</v>
      </c>
      <c r="B58" t="s">
        <v>595</v>
      </c>
      <c r="C58" t="s">
        <v>1109</v>
      </c>
      <c r="D58" t="s">
        <v>1110</v>
      </c>
      <c r="E58" t="s">
        <v>949</v>
      </c>
      <c r="F58" s="132">
        <v>1772</v>
      </c>
      <c r="G58" s="132" t="s">
        <v>2989</v>
      </c>
      <c r="H58" t="s">
        <v>2969</v>
      </c>
      <c r="I58" t="s">
        <v>3193</v>
      </c>
      <c r="J58" t="s">
        <v>3193</v>
      </c>
      <c r="K58" t="s">
        <v>3193</v>
      </c>
      <c r="L58" t="s">
        <v>2969</v>
      </c>
      <c r="M58" t="s">
        <v>2988</v>
      </c>
      <c r="N58">
        <v>5</v>
      </c>
      <c r="O58">
        <v>5</v>
      </c>
      <c r="P58">
        <v>8</v>
      </c>
      <c r="Q58">
        <v>102</v>
      </c>
      <c r="R58">
        <v>187</v>
      </c>
      <c r="S58">
        <v>5</v>
      </c>
      <c r="T58">
        <v>4</v>
      </c>
      <c r="U58">
        <v>118</v>
      </c>
      <c r="V58">
        <v>85</v>
      </c>
      <c r="W58">
        <v>5</v>
      </c>
      <c r="X58">
        <v>4</v>
      </c>
      <c r="Y58">
        <v>115</v>
      </c>
      <c r="Z58">
        <v>90</v>
      </c>
      <c r="AA58">
        <v>5</v>
      </c>
      <c r="AB58">
        <v>4</v>
      </c>
      <c r="AC58">
        <v>74</v>
      </c>
      <c r="AD58">
        <v>76</v>
      </c>
      <c r="AE58">
        <v>4</v>
      </c>
      <c r="AF58">
        <v>3</v>
      </c>
      <c r="AG58">
        <v>97</v>
      </c>
      <c r="AH58">
        <v>60</v>
      </c>
      <c r="AM58" s="279">
        <v>6</v>
      </c>
      <c r="AN58" s="279">
        <v>9</v>
      </c>
      <c r="AO58" s="279">
        <f t="shared" si="0"/>
        <v>171.78</v>
      </c>
      <c r="AP58" s="279">
        <v>145</v>
      </c>
      <c r="AQ58" s="279">
        <v>4</v>
      </c>
      <c r="AR58" s="279">
        <v>5</v>
      </c>
      <c r="AS58" s="279">
        <f t="shared" si="7"/>
        <v>114.52</v>
      </c>
      <c r="AT58" s="279">
        <v>124</v>
      </c>
      <c r="AU58" s="279">
        <v>5</v>
      </c>
      <c r="AV58" s="279">
        <v>5</v>
      </c>
      <c r="AW58" s="279">
        <f t="shared" si="1"/>
        <v>143.15</v>
      </c>
      <c r="AX58" s="279">
        <v>99</v>
      </c>
      <c r="AY58" s="279">
        <v>5</v>
      </c>
      <c r="AZ58" s="279">
        <v>3</v>
      </c>
      <c r="BA58" s="279">
        <f t="shared" si="2"/>
        <v>143.15</v>
      </c>
      <c r="BB58" s="279">
        <v>90</v>
      </c>
      <c r="BC58" s="279">
        <v>3</v>
      </c>
      <c r="BD58" s="279">
        <v>4</v>
      </c>
      <c r="BE58" s="279">
        <f t="shared" si="3"/>
        <v>85.89</v>
      </c>
      <c r="BF58" s="279">
        <v>127</v>
      </c>
      <c r="BG58" s="279"/>
      <c r="BH58" s="279"/>
      <c r="BI58" s="279">
        <f t="shared" si="4"/>
        <v>0</v>
      </c>
      <c r="BJ58" s="279"/>
      <c r="BK58" s="279">
        <f t="shared" si="8"/>
        <v>23</v>
      </c>
      <c r="BL58" s="279">
        <f t="shared" si="10"/>
        <v>26</v>
      </c>
      <c r="BM58" s="279">
        <f t="shared" si="5"/>
        <v>658.49</v>
      </c>
      <c r="BN58" s="279">
        <f t="shared" si="6"/>
        <v>585</v>
      </c>
    </row>
    <row r="59" spans="1:66" ht="12">
      <c r="A59" t="s">
        <v>3291</v>
      </c>
      <c r="B59" t="s">
        <v>595</v>
      </c>
      <c r="C59" t="s">
        <v>950</v>
      </c>
      <c r="D59" t="s">
        <v>951</v>
      </c>
      <c r="E59" t="s">
        <v>952</v>
      </c>
      <c r="F59" s="132">
        <v>1550</v>
      </c>
      <c r="G59" s="132"/>
      <c r="H59" t="s">
        <v>2993</v>
      </c>
      <c r="I59" t="s">
        <v>2894</v>
      </c>
      <c r="J59" t="s">
        <v>2894</v>
      </c>
      <c r="K59" t="s">
        <v>2993</v>
      </c>
      <c r="L59" t="s">
        <v>2894</v>
      </c>
      <c r="M59" t="s">
        <v>3310</v>
      </c>
      <c r="N59">
        <v>5</v>
      </c>
      <c r="O59">
        <v>3</v>
      </c>
      <c r="P59">
        <v>8</v>
      </c>
      <c r="Q59">
        <v>62</v>
      </c>
      <c r="R59">
        <v>186</v>
      </c>
      <c r="S59">
        <v>4</v>
      </c>
      <c r="T59">
        <v>3</v>
      </c>
      <c r="U59">
        <v>102</v>
      </c>
      <c r="V59">
        <v>55</v>
      </c>
      <c r="W59">
        <v>3</v>
      </c>
      <c r="X59">
        <v>3</v>
      </c>
      <c r="Y59">
        <v>73</v>
      </c>
      <c r="Z59">
        <v>70</v>
      </c>
      <c r="AA59">
        <v>3</v>
      </c>
      <c r="AB59">
        <v>4</v>
      </c>
      <c r="AC59">
        <v>54</v>
      </c>
      <c r="AD59">
        <v>81</v>
      </c>
      <c r="AE59">
        <v>4</v>
      </c>
      <c r="AF59">
        <v>3</v>
      </c>
      <c r="AG59">
        <v>102</v>
      </c>
      <c r="AH59">
        <v>65</v>
      </c>
      <c r="AM59" s="279">
        <v>5</v>
      </c>
      <c r="AN59" s="279">
        <v>4</v>
      </c>
      <c r="AO59" s="279">
        <f t="shared" si="0"/>
        <v>143.15</v>
      </c>
      <c r="AP59" s="279">
        <v>109</v>
      </c>
      <c r="AQ59" s="279">
        <v>3</v>
      </c>
      <c r="AR59" s="279">
        <v>4</v>
      </c>
      <c r="AS59" s="279">
        <f t="shared" si="7"/>
        <v>85.89</v>
      </c>
      <c r="AT59" s="279">
        <v>128</v>
      </c>
      <c r="AU59" s="279">
        <v>4</v>
      </c>
      <c r="AV59" s="279">
        <v>2</v>
      </c>
      <c r="AW59" s="279">
        <f t="shared" si="1"/>
        <v>114.52</v>
      </c>
      <c r="AX59" s="279">
        <v>51</v>
      </c>
      <c r="AY59" s="279">
        <v>3</v>
      </c>
      <c r="AZ59" s="279">
        <v>3</v>
      </c>
      <c r="BA59" s="279">
        <f t="shared" si="2"/>
        <v>85.89</v>
      </c>
      <c r="BB59" s="279">
        <v>79</v>
      </c>
      <c r="BC59" s="279">
        <v>4</v>
      </c>
      <c r="BD59" s="279">
        <v>6</v>
      </c>
      <c r="BE59" s="279">
        <f t="shared" si="3"/>
        <v>114.52</v>
      </c>
      <c r="BF59" s="279">
        <v>159</v>
      </c>
      <c r="BG59" s="279"/>
      <c r="BH59" s="279"/>
      <c r="BI59" s="279">
        <f t="shared" si="4"/>
        <v>0</v>
      </c>
      <c r="BJ59" s="279"/>
      <c r="BK59" s="279">
        <f t="shared" si="8"/>
        <v>19</v>
      </c>
      <c r="BL59" s="279">
        <f t="shared" si="10"/>
        <v>19</v>
      </c>
      <c r="BM59" s="279">
        <f t="shared" si="5"/>
        <v>543.97</v>
      </c>
      <c r="BN59" s="279">
        <f t="shared" si="6"/>
        <v>526</v>
      </c>
    </row>
    <row r="60" spans="1:66" ht="12">
      <c r="A60" t="s">
        <v>3291</v>
      </c>
      <c r="B60" t="s">
        <v>595</v>
      </c>
      <c r="C60" t="s">
        <v>953</v>
      </c>
      <c r="D60" t="s">
        <v>954</v>
      </c>
      <c r="E60" t="s">
        <v>955</v>
      </c>
      <c r="F60" s="132">
        <v>1562</v>
      </c>
      <c r="G60" s="132" t="s">
        <v>2800</v>
      </c>
      <c r="H60" t="s">
        <v>3276</v>
      </c>
      <c r="I60" t="s">
        <v>3277</v>
      </c>
      <c r="J60" t="s">
        <v>3277</v>
      </c>
      <c r="K60" t="s">
        <v>3277</v>
      </c>
      <c r="L60" t="s">
        <v>984</v>
      </c>
      <c r="M60" t="s">
        <v>2995</v>
      </c>
      <c r="N60">
        <v>4</v>
      </c>
      <c r="O60">
        <v>1</v>
      </c>
      <c r="P60">
        <v>1</v>
      </c>
      <c r="Q60">
        <v>5</v>
      </c>
      <c r="R60">
        <v>18</v>
      </c>
      <c r="W60">
        <v>1</v>
      </c>
      <c r="X60">
        <v>1</v>
      </c>
      <c r="Y60">
        <v>2</v>
      </c>
      <c r="Z60">
        <v>6</v>
      </c>
      <c r="AA60">
        <v>1</v>
      </c>
      <c r="AB60">
        <v>1</v>
      </c>
      <c r="AC60">
        <v>12</v>
      </c>
      <c r="AD60">
        <v>4</v>
      </c>
      <c r="AE60">
        <v>1</v>
      </c>
      <c r="AF60">
        <v>1</v>
      </c>
      <c r="AG60">
        <v>4</v>
      </c>
      <c r="AH60">
        <v>6</v>
      </c>
      <c r="AM60" s="279">
        <v>1</v>
      </c>
      <c r="AN60" s="279">
        <v>0</v>
      </c>
      <c r="AO60" s="279">
        <f t="shared" si="0"/>
        <v>28.63</v>
      </c>
      <c r="AP60" s="279">
        <v>35</v>
      </c>
      <c r="AQ60" s="279"/>
      <c r="AR60" s="279"/>
      <c r="AS60" s="279">
        <f t="shared" si="7"/>
        <v>0</v>
      </c>
      <c r="AT60" s="279">
        <v>63</v>
      </c>
      <c r="AU60" s="279">
        <v>2</v>
      </c>
      <c r="AV60" s="279">
        <v>4</v>
      </c>
      <c r="AW60" s="279">
        <f t="shared" si="1"/>
        <v>57.26</v>
      </c>
      <c r="AX60" s="279">
        <v>15</v>
      </c>
      <c r="AY60" s="279">
        <v>1</v>
      </c>
      <c r="AZ60" s="279">
        <v>1</v>
      </c>
      <c r="BA60" s="279">
        <f t="shared" si="2"/>
        <v>28.63</v>
      </c>
      <c r="BB60" s="279">
        <v>18</v>
      </c>
      <c r="BC60" s="279"/>
      <c r="BD60" s="279"/>
      <c r="BE60" s="279">
        <f t="shared" si="3"/>
        <v>0</v>
      </c>
      <c r="BF60" s="279">
        <v>10</v>
      </c>
      <c r="BG60" s="279"/>
      <c r="BH60" s="279"/>
      <c r="BI60" s="279">
        <f t="shared" si="4"/>
        <v>0</v>
      </c>
      <c r="BJ60" s="279">
        <v>10</v>
      </c>
      <c r="BK60" s="279">
        <f t="shared" si="8"/>
        <v>4</v>
      </c>
      <c r="BL60" s="279">
        <f t="shared" si="10"/>
        <v>5</v>
      </c>
      <c r="BM60" s="279">
        <f t="shared" si="5"/>
        <v>114.52</v>
      </c>
      <c r="BN60" s="279">
        <f t="shared" si="6"/>
        <v>151</v>
      </c>
    </row>
    <row r="61" spans="1:66" ht="12">
      <c r="A61" t="s">
        <v>3291</v>
      </c>
      <c r="B61" t="s">
        <v>595</v>
      </c>
      <c r="C61" t="s">
        <v>778</v>
      </c>
      <c r="D61" t="s">
        <v>779</v>
      </c>
      <c r="E61" t="s">
        <v>780</v>
      </c>
      <c r="F61" s="132">
        <v>1564</v>
      </c>
      <c r="G61" s="132" t="s">
        <v>2989</v>
      </c>
      <c r="H61" t="s">
        <v>2968</v>
      </c>
      <c r="I61" t="s">
        <v>2968</v>
      </c>
      <c r="J61" t="s">
        <v>2968</v>
      </c>
      <c r="K61" t="s">
        <v>2968</v>
      </c>
      <c r="L61" t="s">
        <v>984</v>
      </c>
      <c r="M61" t="s">
        <v>3278</v>
      </c>
      <c r="N61">
        <v>5</v>
      </c>
      <c r="O61">
        <v>3</v>
      </c>
      <c r="P61">
        <v>8</v>
      </c>
      <c r="Q61">
        <v>72</v>
      </c>
      <c r="R61">
        <v>185</v>
      </c>
      <c r="S61">
        <v>3</v>
      </c>
      <c r="T61">
        <v>3</v>
      </c>
      <c r="U61">
        <v>66</v>
      </c>
      <c r="V61">
        <v>68</v>
      </c>
      <c r="W61">
        <v>4</v>
      </c>
      <c r="X61">
        <v>4</v>
      </c>
      <c r="Y61">
        <v>100</v>
      </c>
      <c r="Z61">
        <v>96</v>
      </c>
      <c r="AA61">
        <v>3</v>
      </c>
      <c r="AB61">
        <v>3</v>
      </c>
      <c r="AC61">
        <v>65</v>
      </c>
      <c r="AD61">
        <v>56</v>
      </c>
      <c r="AE61">
        <v>3</v>
      </c>
      <c r="AF61">
        <v>3</v>
      </c>
      <c r="AG61">
        <v>70</v>
      </c>
      <c r="AH61">
        <v>61</v>
      </c>
      <c r="AM61" s="279">
        <v>4</v>
      </c>
      <c r="AN61" s="279">
        <v>3</v>
      </c>
      <c r="AO61" s="279">
        <f t="shared" si="0"/>
        <v>114.52</v>
      </c>
      <c r="AP61" s="279">
        <v>137</v>
      </c>
      <c r="AQ61" s="279">
        <v>3</v>
      </c>
      <c r="AR61" s="279">
        <v>4</v>
      </c>
      <c r="AS61" s="279">
        <f t="shared" si="7"/>
        <v>85.89</v>
      </c>
      <c r="AT61" s="279">
        <v>101</v>
      </c>
      <c r="AU61" s="279">
        <v>5</v>
      </c>
      <c r="AV61" s="279">
        <v>4</v>
      </c>
      <c r="AW61" s="279">
        <f t="shared" si="1"/>
        <v>143.15</v>
      </c>
      <c r="AX61" s="279">
        <v>132</v>
      </c>
      <c r="AY61" s="279">
        <v>1</v>
      </c>
      <c r="AZ61" s="279">
        <v>2</v>
      </c>
      <c r="BA61" s="279">
        <f t="shared" si="2"/>
        <v>28.63</v>
      </c>
      <c r="BB61" s="279">
        <v>38</v>
      </c>
      <c r="BC61" s="279">
        <v>3</v>
      </c>
      <c r="BD61" s="279">
        <v>6</v>
      </c>
      <c r="BE61" s="279">
        <f t="shared" si="3"/>
        <v>85.89</v>
      </c>
      <c r="BF61" s="279">
        <v>139</v>
      </c>
      <c r="BG61" s="279"/>
      <c r="BH61" s="279"/>
      <c r="BI61" s="279">
        <f t="shared" si="4"/>
        <v>0</v>
      </c>
      <c r="BJ61" s="279">
        <v>84</v>
      </c>
      <c r="BK61" s="279">
        <f t="shared" si="8"/>
        <v>16</v>
      </c>
      <c r="BL61" s="279">
        <f t="shared" si="10"/>
        <v>19</v>
      </c>
      <c r="BM61" s="279">
        <f t="shared" si="5"/>
        <v>458.08</v>
      </c>
      <c r="BN61" s="279">
        <f t="shared" si="6"/>
        <v>631</v>
      </c>
    </row>
    <row r="62" spans="1:66" ht="12">
      <c r="A62" t="s">
        <v>3291</v>
      </c>
      <c r="B62" t="s">
        <v>595</v>
      </c>
      <c r="C62" t="s">
        <v>781</v>
      </c>
      <c r="D62" t="s">
        <v>782</v>
      </c>
      <c r="E62" t="s">
        <v>783</v>
      </c>
      <c r="F62" s="132">
        <v>1566</v>
      </c>
      <c r="G62" s="132"/>
      <c r="H62" t="s">
        <v>3279</v>
      </c>
      <c r="I62" t="s">
        <v>3280</v>
      </c>
      <c r="J62" t="s">
        <v>3280</v>
      </c>
      <c r="K62" t="s">
        <v>3280</v>
      </c>
      <c r="L62" t="s">
        <v>3281</v>
      </c>
      <c r="M62" t="s">
        <v>3281</v>
      </c>
      <c r="N62">
        <v>5</v>
      </c>
      <c r="O62">
        <v>4</v>
      </c>
      <c r="P62">
        <v>5</v>
      </c>
      <c r="Q62">
        <v>87</v>
      </c>
      <c r="R62">
        <v>106</v>
      </c>
      <c r="S62">
        <v>7</v>
      </c>
      <c r="T62">
        <v>3</v>
      </c>
      <c r="U62">
        <v>158</v>
      </c>
      <c r="V62">
        <v>75</v>
      </c>
      <c r="W62">
        <v>5</v>
      </c>
      <c r="X62">
        <v>5</v>
      </c>
      <c r="Y62">
        <v>118</v>
      </c>
      <c r="Z62">
        <v>109</v>
      </c>
      <c r="AA62">
        <v>5</v>
      </c>
      <c r="AB62">
        <v>5</v>
      </c>
      <c r="AC62">
        <v>128</v>
      </c>
      <c r="AD62">
        <v>116</v>
      </c>
      <c r="AE62">
        <v>5</v>
      </c>
      <c r="AF62">
        <v>4</v>
      </c>
      <c r="AG62">
        <v>109</v>
      </c>
      <c r="AH62">
        <v>85</v>
      </c>
      <c r="AM62" s="279">
        <v>6</v>
      </c>
      <c r="AN62" s="279">
        <v>6</v>
      </c>
      <c r="AO62" s="279">
        <f t="shared" si="0"/>
        <v>171.78</v>
      </c>
      <c r="AP62" s="279">
        <v>100</v>
      </c>
      <c r="AQ62" s="279">
        <v>6</v>
      </c>
      <c r="AR62" s="279">
        <v>3</v>
      </c>
      <c r="AS62" s="279">
        <f t="shared" si="7"/>
        <v>171.78</v>
      </c>
      <c r="AT62" s="279">
        <v>91</v>
      </c>
      <c r="AU62" s="279">
        <v>5</v>
      </c>
      <c r="AV62" s="279">
        <v>3</v>
      </c>
      <c r="AW62" s="279">
        <f t="shared" si="1"/>
        <v>143.15</v>
      </c>
      <c r="AX62" s="279">
        <v>104</v>
      </c>
      <c r="AY62" s="279">
        <v>5</v>
      </c>
      <c r="AZ62" s="279">
        <v>5</v>
      </c>
      <c r="BA62" s="279">
        <f t="shared" si="2"/>
        <v>143.15</v>
      </c>
      <c r="BB62" s="279">
        <v>150</v>
      </c>
      <c r="BC62" s="279">
        <v>5</v>
      </c>
      <c r="BD62" s="279">
        <v>5</v>
      </c>
      <c r="BE62" s="279">
        <f t="shared" si="3"/>
        <v>143.15</v>
      </c>
      <c r="BF62" s="279">
        <v>122</v>
      </c>
      <c r="BG62" s="279"/>
      <c r="BH62" s="279"/>
      <c r="BI62" s="279">
        <f t="shared" si="4"/>
        <v>0</v>
      </c>
      <c r="BJ62" s="279"/>
      <c r="BK62" s="279">
        <f t="shared" si="8"/>
        <v>27</v>
      </c>
      <c r="BL62" s="279">
        <f t="shared" si="10"/>
        <v>22</v>
      </c>
      <c r="BM62" s="279">
        <f t="shared" si="5"/>
        <v>773.01</v>
      </c>
      <c r="BN62" s="279">
        <f t="shared" si="6"/>
        <v>567</v>
      </c>
    </row>
    <row r="63" spans="1:66" ht="12">
      <c r="A63" t="s">
        <v>3291</v>
      </c>
      <c r="B63" t="s">
        <v>595</v>
      </c>
      <c r="C63" t="s">
        <v>959</v>
      </c>
      <c r="D63" t="s">
        <v>960</v>
      </c>
      <c r="E63" t="s">
        <v>961</v>
      </c>
      <c r="F63" s="132">
        <v>1590</v>
      </c>
      <c r="G63" s="132" t="s">
        <v>2800</v>
      </c>
      <c r="H63" t="s">
        <v>984</v>
      </c>
      <c r="I63" t="s">
        <v>2968</v>
      </c>
      <c r="J63" t="s">
        <v>2968</v>
      </c>
      <c r="K63" t="s">
        <v>2804</v>
      </c>
      <c r="L63" t="s">
        <v>3282</v>
      </c>
      <c r="M63" t="s">
        <v>3195</v>
      </c>
      <c r="N63">
        <v>4</v>
      </c>
      <c r="S63">
        <v>4</v>
      </c>
      <c r="T63">
        <v>3</v>
      </c>
      <c r="U63">
        <v>80</v>
      </c>
      <c r="V63">
        <v>66</v>
      </c>
      <c r="W63">
        <v>2</v>
      </c>
      <c r="X63">
        <v>1</v>
      </c>
      <c r="Y63">
        <v>37</v>
      </c>
      <c r="Z63">
        <v>18</v>
      </c>
      <c r="AA63">
        <v>2</v>
      </c>
      <c r="AB63">
        <v>2</v>
      </c>
      <c r="AC63">
        <v>29</v>
      </c>
      <c r="AD63">
        <v>39</v>
      </c>
      <c r="AE63">
        <v>2</v>
      </c>
      <c r="AF63">
        <v>2</v>
      </c>
      <c r="AG63">
        <v>35</v>
      </c>
      <c r="AH63">
        <v>31</v>
      </c>
      <c r="AM63" s="279">
        <v>1</v>
      </c>
      <c r="AN63" s="279"/>
      <c r="AO63" s="279">
        <f t="shared" si="0"/>
        <v>28.63</v>
      </c>
      <c r="AP63" s="279">
        <v>9</v>
      </c>
      <c r="AQ63" s="279">
        <v>2</v>
      </c>
      <c r="AR63" s="279">
        <v>2</v>
      </c>
      <c r="AS63" s="279">
        <f t="shared" si="7"/>
        <v>57.26</v>
      </c>
      <c r="AT63" s="279">
        <v>75</v>
      </c>
      <c r="AU63" s="279">
        <v>2</v>
      </c>
      <c r="AV63" s="279">
        <v>2</v>
      </c>
      <c r="AW63" s="279">
        <f t="shared" si="1"/>
        <v>57.26</v>
      </c>
      <c r="AX63" s="279">
        <v>50</v>
      </c>
      <c r="AY63" s="279">
        <v>2</v>
      </c>
      <c r="AZ63" s="279">
        <v>2</v>
      </c>
      <c r="BA63" s="279">
        <f t="shared" si="2"/>
        <v>57.26</v>
      </c>
      <c r="BB63" s="279">
        <v>39</v>
      </c>
      <c r="BC63" s="279">
        <v>2</v>
      </c>
      <c r="BD63" s="279">
        <v>2</v>
      </c>
      <c r="BE63" s="279">
        <f t="shared" si="3"/>
        <v>57.26</v>
      </c>
      <c r="BF63" s="279">
        <v>56</v>
      </c>
      <c r="BG63" s="279"/>
      <c r="BH63" s="279"/>
      <c r="BI63" s="279">
        <f t="shared" si="4"/>
        <v>0</v>
      </c>
      <c r="BJ63" s="279"/>
      <c r="BK63" s="279">
        <f t="shared" si="8"/>
        <v>9</v>
      </c>
      <c r="BL63" s="279">
        <f t="shared" si="10"/>
        <v>8</v>
      </c>
      <c r="BM63" s="279">
        <f t="shared" si="5"/>
        <v>257.67</v>
      </c>
      <c r="BN63" s="279">
        <f t="shared" si="6"/>
        <v>229</v>
      </c>
    </row>
    <row r="64" spans="1:66" ht="12">
      <c r="A64" t="s">
        <v>3291</v>
      </c>
      <c r="B64" t="s">
        <v>934</v>
      </c>
      <c r="C64" t="s">
        <v>1128</v>
      </c>
      <c r="D64" t="s">
        <v>1129</v>
      </c>
      <c r="E64" t="s">
        <v>1130</v>
      </c>
      <c r="F64" s="132">
        <v>1468</v>
      </c>
      <c r="G64" s="132" t="s">
        <v>2989</v>
      </c>
      <c r="H64" t="s">
        <v>3283</v>
      </c>
      <c r="I64" t="s">
        <v>3284</v>
      </c>
      <c r="J64" t="s">
        <v>2969</v>
      </c>
      <c r="K64" t="s">
        <v>3283</v>
      </c>
      <c r="L64" t="s">
        <v>984</v>
      </c>
      <c r="M64" t="s">
        <v>3285</v>
      </c>
      <c r="N64">
        <v>1</v>
      </c>
      <c r="W64">
        <v>1</v>
      </c>
      <c r="X64">
        <v>1</v>
      </c>
      <c r="Y64">
        <v>2</v>
      </c>
      <c r="Z64">
        <v>3</v>
      </c>
      <c r="AM64" s="279">
        <v>1</v>
      </c>
      <c r="AN64" s="279">
        <v>1</v>
      </c>
      <c r="AO64" s="279">
        <f t="shared" si="0"/>
        <v>28.63</v>
      </c>
      <c r="AP64" s="279">
        <v>5</v>
      </c>
      <c r="AQ64" s="279"/>
      <c r="AR64" s="279"/>
      <c r="AS64" s="279">
        <f t="shared" si="7"/>
        <v>0</v>
      </c>
      <c r="AT64" s="279"/>
      <c r="AU64" s="279">
        <v>1</v>
      </c>
      <c r="AV64" s="279">
        <v>1</v>
      </c>
      <c r="AW64" s="279">
        <f t="shared" si="1"/>
        <v>28.63</v>
      </c>
      <c r="AX64" s="279">
        <v>4</v>
      </c>
      <c r="AY64" s="279"/>
      <c r="AZ64" s="279"/>
      <c r="BA64" s="279">
        <f t="shared" si="2"/>
        <v>0</v>
      </c>
      <c r="BB64" s="279"/>
      <c r="BC64" s="279"/>
      <c r="BD64" s="279"/>
      <c r="BE64" s="279">
        <f t="shared" si="3"/>
        <v>0</v>
      </c>
      <c r="BF64" s="279"/>
      <c r="BG64" s="279"/>
      <c r="BH64" s="279"/>
      <c r="BI64" s="279">
        <f t="shared" si="4"/>
        <v>0</v>
      </c>
      <c r="BJ64" s="279"/>
      <c r="BK64" s="279">
        <f t="shared" si="8"/>
        <v>2</v>
      </c>
      <c r="BL64" s="279">
        <f t="shared" si="10"/>
        <v>2</v>
      </c>
      <c r="BM64" s="279">
        <f t="shared" si="5"/>
        <v>57.26</v>
      </c>
      <c r="BN64" s="279">
        <f t="shared" si="6"/>
        <v>9</v>
      </c>
    </row>
    <row r="65" spans="1:66" ht="12">
      <c r="A65" t="s">
        <v>3291</v>
      </c>
      <c r="B65" t="s">
        <v>934</v>
      </c>
      <c r="C65" t="s">
        <v>965</v>
      </c>
      <c r="D65" t="s">
        <v>966</v>
      </c>
      <c r="E65" t="s">
        <v>967</v>
      </c>
      <c r="F65" s="132" t="s">
        <v>968</v>
      </c>
      <c r="G65" s="132" t="s">
        <v>3064</v>
      </c>
      <c r="H65" t="s">
        <v>2984</v>
      </c>
      <c r="I65" t="s">
        <v>3196</v>
      </c>
      <c r="J65" t="s">
        <v>3196</v>
      </c>
      <c r="K65" t="s">
        <v>3286</v>
      </c>
      <c r="L65" t="s">
        <v>2996</v>
      </c>
      <c r="M65" t="s">
        <v>3046</v>
      </c>
      <c r="N65">
        <v>5</v>
      </c>
      <c r="O65">
        <v>2</v>
      </c>
      <c r="P65">
        <v>6</v>
      </c>
      <c r="Q65">
        <v>41</v>
      </c>
      <c r="R65">
        <v>141</v>
      </c>
      <c r="S65">
        <v>3</v>
      </c>
      <c r="T65">
        <v>3</v>
      </c>
      <c r="U65">
        <v>63</v>
      </c>
      <c r="V65">
        <v>71</v>
      </c>
      <c r="W65">
        <v>2</v>
      </c>
      <c r="X65">
        <v>4</v>
      </c>
      <c r="Y65">
        <v>52</v>
      </c>
      <c r="Z65">
        <v>107</v>
      </c>
      <c r="AA65">
        <v>3</v>
      </c>
      <c r="AB65">
        <v>3</v>
      </c>
      <c r="AC65">
        <v>62</v>
      </c>
      <c r="AD65">
        <v>54</v>
      </c>
      <c r="AE65">
        <v>4</v>
      </c>
      <c r="AF65">
        <v>4</v>
      </c>
      <c r="AG65">
        <v>71</v>
      </c>
      <c r="AH65">
        <v>72</v>
      </c>
      <c r="AM65" s="279">
        <v>4</v>
      </c>
      <c r="AN65" s="279">
        <v>5</v>
      </c>
      <c r="AO65" s="279">
        <f t="shared" si="0"/>
        <v>114.52</v>
      </c>
      <c r="AP65" s="279">
        <v>94</v>
      </c>
      <c r="AQ65" s="279">
        <v>2</v>
      </c>
      <c r="AR65" s="279">
        <v>3</v>
      </c>
      <c r="AS65" s="279">
        <f t="shared" si="7"/>
        <v>57.26</v>
      </c>
      <c r="AT65" s="279">
        <v>104</v>
      </c>
      <c r="AU65" s="279">
        <v>3</v>
      </c>
      <c r="AV65" s="279">
        <v>4</v>
      </c>
      <c r="AW65" s="279">
        <f t="shared" si="1"/>
        <v>85.89</v>
      </c>
      <c r="AX65" s="279">
        <v>126</v>
      </c>
      <c r="AY65" s="279">
        <v>4</v>
      </c>
      <c r="AZ65" s="279">
        <v>3</v>
      </c>
      <c r="BA65" s="279">
        <f t="shared" si="2"/>
        <v>114.52</v>
      </c>
      <c r="BB65" s="279">
        <v>82</v>
      </c>
      <c r="BC65" s="279">
        <v>4</v>
      </c>
      <c r="BD65" s="279">
        <v>4</v>
      </c>
      <c r="BE65" s="279">
        <f t="shared" si="3"/>
        <v>114.52</v>
      </c>
      <c r="BF65" s="279">
        <v>111</v>
      </c>
      <c r="BG65" s="279"/>
      <c r="BH65" s="279"/>
      <c r="BI65" s="279">
        <f t="shared" si="4"/>
        <v>0</v>
      </c>
      <c r="BJ65" s="279">
        <v>85</v>
      </c>
      <c r="BK65" s="279">
        <f t="shared" si="8"/>
        <v>17</v>
      </c>
      <c r="BL65" s="279">
        <f t="shared" si="10"/>
        <v>19</v>
      </c>
      <c r="BM65" s="279">
        <f t="shared" si="5"/>
        <v>486.71</v>
      </c>
      <c r="BN65" s="279">
        <f t="shared" si="6"/>
        <v>602</v>
      </c>
    </row>
    <row r="66" spans="1:66" ht="12">
      <c r="A66" t="s">
        <v>3291</v>
      </c>
      <c r="B66" t="s">
        <v>595</v>
      </c>
      <c r="C66" t="s">
        <v>969</v>
      </c>
      <c r="D66" t="s">
        <v>970</v>
      </c>
      <c r="E66" t="s">
        <v>971</v>
      </c>
      <c r="F66" s="132">
        <v>1568</v>
      </c>
      <c r="G66" s="132" t="s">
        <v>2800</v>
      </c>
      <c r="H66" t="s">
        <v>984</v>
      </c>
      <c r="I66" t="s">
        <v>2968</v>
      </c>
      <c r="J66" t="s">
        <v>2968</v>
      </c>
      <c r="K66" t="s">
        <v>2968</v>
      </c>
      <c r="L66" t="s">
        <v>2983</v>
      </c>
      <c r="M66" t="s">
        <v>2983</v>
      </c>
      <c r="N66">
        <v>5</v>
      </c>
      <c r="O66">
        <v>2</v>
      </c>
      <c r="P66">
        <v>2</v>
      </c>
      <c r="Q66">
        <v>52</v>
      </c>
      <c r="R66">
        <v>35</v>
      </c>
      <c r="S66">
        <v>4</v>
      </c>
      <c r="T66">
        <v>4</v>
      </c>
      <c r="U66">
        <v>79</v>
      </c>
      <c r="V66">
        <v>108</v>
      </c>
      <c r="W66">
        <v>3</v>
      </c>
      <c r="X66">
        <v>3</v>
      </c>
      <c r="Y66">
        <v>66</v>
      </c>
      <c r="Z66">
        <v>53</v>
      </c>
      <c r="AA66">
        <v>2</v>
      </c>
      <c r="AB66">
        <v>2</v>
      </c>
      <c r="AC66">
        <v>52</v>
      </c>
      <c r="AD66">
        <v>50</v>
      </c>
      <c r="AE66">
        <v>3</v>
      </c>
      <c r="AF66">
        <v>2</v>
      </c>
      <c r="AG66">
        <v>69</v>
      </c>
      <c r="AH66">
        <v>30</v>
      </c>
      <c r="AM66" s="279">
        <v>2</v>
      </c>
      <c r="AN66" s="279">
        <v>2</v>
      </c>
      <c r="AO66" s="279">
        <f t="shared" si="0"/>
        <v>57.26</v>
      </c>
      <c r="AP66" s="279">
        <v>10</v>
      </c>
      <c r="AQ66" s="279">
        <v>3</v>
      </c>
      <c r="AR66" s="279">
        <v>5</v>
      </c>
      <c r="AS66" s="279">
        <f t="shared" si="7"/>
        <v>85.89</v>
      </c>
      <c r="AT66" s="279">
        <v>151</v>
      </c>
      <c r="AU66" s="279">
        <v>2</v>
      </c>
      <c r="AV66" s="279">
        <v>3</v>
      </c>
      <c r="AW66" s="279">
        <f t="shared" si="1"/>
        <v>57.26</v>
      </c>
      <c r="AX66" s="279">
        <v>75</v>
      </c>
      <c r="AY66" s="279">
        <v>3</v>
      </c>
      <c r="AZ66" s="279">
        <v>3</v>
      </c>
      <c r="BA66" s="279">
        <f t="shared" si="2"/>
        <v>85.89</v>
      </c>
      <c r="BB66" s="279">
        <v>94</v>
      </c>
      <c r="BC66" s="279">
        <v>2</v>
      </c>
      <c r="BD66" s="279">
        <v>2</v>
      </c>
      <c r="BE66" s="279">
        <f t="shared" si="3"/>
        <v>57.26</v>
      </c>
      <c r="BF66" s="279">
        <v>77</v>
      </c>
      <c r="BG66" s="279"/>
      <c r="BH66" s="279"/>
      <c r="BI66" s="279">
        <f t="shared" si="4"/>
        <v>0</v>
      </c>
      <c r="BJ66" s="279">
        <v>49</v>
      </c>
      <c r="BK66" s="279">
        <f t="shared" si="8"/>
        <v>12</v>
      </c>
      <c r="BL66" s="279">
        <f t="shared" si="10"/>
        <v>15</v>
      </c>
      <c r="BM66" s="279">
        <f t="shared" si="5"/>
        <v>343.56</v>
      </c>
      <c r="BN66" s="279">
        <f t="shared" si="6"/>
        <v>456</v>
      </c>
    </row>
    <row r="67" spans="1:66" ht="12">
      <c r="A67" t="s">
        <v>3291</v>
      </c>
      <c r="B67" t="s">
        <v>1316</v>
      </c>
      <c r="C67" t="s">
        <v>972</v>
      </c>
      <c r="D67" t="s">
        <v>1141</v>
      </c>
      <c r="E67" t="s">
        <v>1142</v>
      </c>
      <c r="F67" s="132">
        <v>1569</v>
      </c>
      <c r="G67" s="132" t="s">
        <v>2967</v>
      </c>
      <c r="H67" t="s">
        <v>2986</v>
      </c>
      <c r="I67" t="s">
        <v>2978</v>
      </c>
      <c r="J67" t="s">
        <v>2978</v>
      </c>
      <c r="K67" t="s">
        <v>2986</v>
      </c>
      <c r="L67" t="s">
        <v>3123</v>
      </c>
      <c r="M67" t="s">
        <v>3124</v>
      </c>
      <c r="N67">
        <v>5</v>
      </c>
      <c r="O67">
        <v>2</v>
      </c>
      <c r="P67">
        <v>7</v>
      </c>
      <c r="Q67">
        <v>52</v>
      </c>
      <c r="R67">
        <v>160</v>
      </c>
      <c r="S67">
        <v>4</v>
      </c>
      <c r="T67">
        <v>4</v>
      </c>
      <c r="U67">
        <v>90</v>
      </c>
      <c r="V67">
        <v>85</v>
      </c>
      <c r="W67">
        <v>4</v>
      </c>
      <c r="X67">
        <v>2</v>
      </c>
      <c r="Y67">
        <v>87</v>
      </c>
      <c r="Z67">
        <v>46</v>
      </c>
      <c r="AA67">
        <v>3</v>
      </c>
      <c r="AB67">
        <v>3</v>
      </c>
      <c r="AC67">
        <v>62</v>
      </c>
      <c r="AD67">
        <v>63</v>
      </c>
      <c r="AE67">
        <v>3</v>
      </c>
      <c r="AF67">
        <v>2</v>
      </c>
      <c r="AG67">
        <v>74</v>
      </c>
      <c r="AH67">
        <v>49</v>
      </c>
      <c r="AM67" s="279">
        <v>2</v>
      </c>
      <c r="AN67" s="279">
        <v>4</v>
      </c>
      <c r="AO67" s="279">
        <f t="shared" si="0"/>
        <v>57.26</v>
      </c>
      <c r="AP67" s="279">
        <v>149</v>
      </c>
      <c r="AQ67" s="279">
        <v>2</v>
      </c>
      <c r="AR67" s="279">
        <v>2</v>
      </c>
      <c r="AS67" s="279">
        <f t="shared" si="7"/>
        <v>57.26</v>
      </c>
      <c r="AT67" s="279">
        <v>33</v>
      </c>
      <c r="AU67" s="279">
        <v>3</v>
      </c>
      <c r="AV67" s="279">
        <v>2</v>
      </c>
      <c r="AW67" s="279">
        <f t="shared" si="1"/>
        <v>85.89</v>
      </c>
      <c r="AX67" s="279">
        <v>56</v>
      </c>
      <c r="AY67" s="279">
        <v>4</v>
      </c>
      <c r="AZ67" s="279">
        <v>2</v>
      </c>
      <c r="BA67" s="279">
        <f t="shared" si="2"/>
        <v>114.52</v>
      </c>
      <c r="BB67" s="279">
        <v>63</v>
      </c>
      <c r="BC67" s="279">
        <v>3</v>
      </c>
      <c r="BD67" s="279">
        <v>2</v>
      </c>
      <c r="BE67" s="279">
        <f t="shared" si="3"/>
        <v>85.89</v>
      </c>
      <c r="BF67" s="279"/>
      <c r="BG67" s="279"/>
      <c r="BH67" s="279"/>
      <c r="BI67" s="279">
        <f t="shared" si="4"/>
        <v>0</v>
      </c>
      <c r="BJ67" s="279">
        <v>62</v>
      </c>
      <c r="BK67" s="279">
        <f t="shared" si="8"/>
        <v>14</v>
      </c>
      <c r="BL67" s="279">
        <f t="shared" si="10"/>
        <v>12</v>
      </c>
      <c r="BM67" s="279">
        <f t="shared" si="5"/>
        <v>400.82</v>
      </c>
      <c r="BN67" s="279">
        <f t="shared" si="6"/>
        <v>363</v>
      </c>
    </row>
    <row r="68" spans="1:66" ht="12">
      <c r="A68" t="s">
        <v>3291</v>
      </c>
      <c r="B68" t="s">
        <v>595</v>
      </c>
      <c r="C68" t="s">
        <v>1301</v>
      </c>
      <c r="D68" t="s">
        <v>1302</v>
      </c>
      <c r="E68" t="s">
        <v>1303</v>
      </c>
      <c r="F68" s="132">
        <v>1083</v>
      </c>
      <c r="G68" s="132" t="s">
        <v>2989</v>
      </c>
      <c r="H68" t="s">
        <v>984</v>
      </c>
      <c r="I68" t="s">
        <v>3125</v>
      </c>
      <c r="J68" t="s">
        <v>3312</v>
      </c>
      <c r="K68" t="s">
        <v>984</v>
      </c>
      <c r="L68" t="s">
        <v>3126</v>
      </c>
      <c r="M68" t="s">
        <v>3313</v>
      </c>
      <c r="N68">
        <v>3</v>
      </c>
      <c r="O68">
        <v>1</v>
      </c>
      <c r="P68">
        <v>1</v>
      </c>
      <c r="Q68">
        <v>5</v>
      </c>
      <c r="R68">
        <v>2</v>
      </c>
      <c r="W68">
        <v>1</v>
      </c>
      <c r="X68">
        <v>1</v>
      </c>
      <c r="Y68">
        <v>5</v>
      </c>
      <c r="Z68">
        <v>2</v>
      </c>
      <c r="AE68">
        <v>1</v>
      </c>
      <c r="AF68">
        <v>1</v>
      </c>
      <c r="AG68">
        <v>5</v>
      </c>
      <c r="AH68">
        <v>1</v>
      </c>
      <c r="AM68" s="279"/>
      <c r="AN68" s="279"/>
      <c r="AO68" s="279">
        <f t="shared" si="0"/>
        <v>0</v>
      </c>
      <c r="AP68" s="279">
        <v>18</v>
      </c>
      <c r="AQ68" s="279"/>
      <c r="AR68" s="279"/>
      <c r="AS68" s="279">
        <f t="shared" si="7"/>
        <v>0</v>
      </c>
      <c r="AT68" s="279"/>
      <c r="AU68" s="279">
        <v>1</v>
      </c>
      <c r="AV68" s="279">
        <v>1</v>
      </c>
      <c r="AW68" s="279">
        <f t="shared" si="1"/>
        <v>28.63</v>
      </c>
      <c r="AX68" s="279"/>
      <c r="AY68" s="279"/>
      <c r="AZ68" s="279"/>
      <c r="BA68" s="279">
        <f t="shared" si="2"/>
        <v>0</v>
      </c>
      <c r="BB68" s="279"/>
      <c r="BC68" s="279">
        <v>1</v>
      </c>
      <c r="BD68" s="279">
        <v>1</v>
      </c>
      <c r="BE68" s="279">
        <f t="shared" si="3"/>
        <v>28.63</v>
      </c>
      <c r="BF68" s="279">
        <v>3</v>
      </c>
      <c r="BG68" s="279"/>
      <c r="BH68" s="279"/>
      <c r="BI68" s="279">
        <f t="shared" si="4"/>
        <v>0</v>
      </c>
      <c r="BJ68" s="279"/>
      <c r="BK68" s="279">
        <f t="shared" si="8"/>
        <v>2</v>
      </c>
      <c r="BL68" s="279">
        <f t="shared" si="10"/>
        <v>2</v>
      </c>
      <c r="BM68" s="279">
        <f t="shared" si="5"/>
        <v>57.26</v>
      </c>
      <c r="BN68" s="279">
        <f t="shared" si="6"/>
        <v>21</v>
      </c>
    </row>
    <row r="69" spans="1:66" ht="12">
      <c r="A69" t="s">
        <v>3291</v>
      </c>
      <c r="B69" t="s">
        <v>595</v>
      </c>
      <c r="C69" t="s">
        <v>1304</v>
      </c>
      <c r="D69" t="s">
        <v>1305</v>
      </c>
      <c r="E69" t="s">
        <v>1306</v>
      </c>
      <c r="F69" s="132" t="s">
        <v>1307</v>
      </c>
      <c r="G69" s="132"/>
      <c r="H69" t="s">
        <v>2973</v>
      </c>
      <c r="I69" t="s">
        <v>984</v>
      </c>
      <c r="J69" t="s">
        <v>2974</v>
      </c>
      <c r="K69" t="s">
        <v>2975</v>
      </c>
      <c r="L69" t="s">
        <v>2973</v>
      </c>
      <c r="M69" t="s">
        <v>3069</v>
      </c>
      <c r="N69">
        <v>2</v>
      </c>
      <c r="W69">
        <v>1</v>
      </c>
      <c r="X69">
        <v>1</v>
      </c>
      <c r="Y69">
        <v>20</v>
      </c>
      <c r="Z69">
        <v>15</v>
      </c>
      <c r="AE69">
        <v>1</v>
      </c>
      <c r="AF69">
        <v>1</v>
      </c>
      <c r="AG69">
        <v>23</v>
      </c>
      <c r="AH69">
        <v>18</v>
      </c>
      <c r="AM69" s="279">
        <v>1</v>
      </c>
      <c r="AN69" s="279">
        <v>2</v>
      </c>
      <c r="AO69" s="279">
        <f t="shared" si="0"/>
        <v>28.63</v>
      </c>
      <c r="AP69" s="279">
        <v>39</v>
      </c>
      <c r="AQ69" s="279"/>
      <c r="AR69" s="279"/>
      <c r="AS69" s="279">
        <f t="shared" si="7"/>
        <v>0</v>
      </c>
      <c r="AT69" s="279"/>
      <c r="AU69" s="279">
        <v>2</v>
      </c>
      <c r="AV69" s="279">
        <v>1</v>
      </c>
      <c r="AW69" s="279">
        <f t="shared" si="1"/>
        <v>57.26</v>
      </c>
      <c r="AX69" s="279">
        <v>42</v>
      </c>
      <c r="AY69" s="279"/>
      <c r="AZ69" s="279"/>
      <c r="BA69" s="279">
        <f t="shared" si="2"/>
        <v>0</v>
      </c>
      <c r="BB69" s="279">
        <v>32</v>
      </c>
      <c r="BC69" s="279">
        <v>2</v>
      </c>
      <c r="BD69" s="279">
        <v>2</v>
      </c>
      <c r="BE69" s="279">
        <f t="shared" si="3"/>
        <v>57.26</v>
      </c>
      <c r="BF69" s="279">
        <v>22</v>
      </c>
      <c r="BG69" s="279"/>
      <c r="BH69" s="279"/>
      <c r="BI69" s="279">
        <f t="shared" si="4"/>
        <v>0</v>
      </c>
      <c r="BJ69" s="279"/>
      <c r="BK69" s="279">
        <f t="shared" si="8"/>
        <v>5</v>
      </c>
      <c r="BL69" s="279">
        <f t="shared" si="10"/>
        <v>5</v>
      </c>
      <c r="BM69" s="279">
        <f t="shared" si="5"/>
        <v>143.15</v>
      </c>
      <c r="BN69" s="279">
        <f t="shared" si="6"/>
        <v>135</v>
      </c>
    </row>
    <row r="70" spans="1:66" ht="12">
      <c r="A70" t="s">
        <v>3291</v>
      </c>
      <c r="B70" t="s">
        <v>595</v>
      </c>
      <c r="C70" t="s">
        <v>1308</v>
      </c>
      <c r="D70" t="s">
        <v>1309</v>
      </c>
      <c r="E70" t="s">
        <v>1310</v>
      </c>
      <c r="F70" s="132">
        <v>1583</v>
      </c>
      <c r="G70" s="132" t="s">
        <v>2967</v>
      </c>
      <c r="H70" t="s">
        <v>2984</v>
      </c>
      <c r="I70" t="s">
        <v>2986</v>
      </c>
      <c r="J70" t="s">
        <v>3065</v>
      </c>
      <c r="K70" t="s">
        <v>2986</v>
      </c>
      <c r="L70" t="s">
        <v>3045</v>
      </c>
      <c r="M70" t="s">
        <v>3046</v>
      </c>
      <c r="N70">
        <v>5</v>
      </c>
      <c r="O70">
        <v>1</v>
      </c>
      <c r="P70">
        <v>2</v>
      </c>
      <c r="Q70">
        <v>22</v>
      </c>
      <c r="R70">
        <v>41</v>
      </c>
      <c r="S70">
        <v>2</v>
      </c>
      <c r="T70">
        <v>1</v>
      </c>
      <c r="U70">
        <v>43</v>
      </c>
      <c r="V70">
        <v>9</v>
      </c>
      <c r="W70">
        <v>1</v>
      </c>
      <c r="X70">
        <v>2</v>
      </c>
      <c r="Y70">
        <v>27</v>
      </c>
      <c r="Z70">
        <v>53</v>
      </c>
      <c r="AA70">
        <v>1</v>
      </c>
      <c r="AB70">
        <v>1</v>
      </c>
      <c r="AC70">
        <v>16</v>
      </c>
      <c r="AD70">
        <v>16</v>
      </c>
      <c r="AE70">
        <v>1</v>
      </c>
      <c r="AF70">
        <v>2</v>
      </c>
      <c r="AG70">
        <v>20</v>
      </c>
      <c r="AH70">
        <v>54</v>
      </c>
      <c r="AM70" s="279">
        <v>1</v>
      </c>
      <c r="AN70" s="279">
        <v>1</v>
      </c>
      <c r="AO70" s="279">
        <f aca="true" t="shared" si="11" ref="AO70:AO101">AM70*28.63</f>
        <v>28.63</v>
      </c>
      <c r="AP70" s="279">
        <v>26</v>
      </c>
      <c r="AQ70" s="279"/>
      <c r="AR70" s="279"/>
      <c r="AS70" s="279">
        <f t="shared" si="7"/>
        <v>0</v>
      </c>
      <c r="AT70" s="279">
        <v>28</v>
      </c>
      <c r="AU70" s="279">
        <v>2</v>
      </c>
      <c r="AV70" s="279">
        <v>2</v>
      </c>
      <c r="AW70" s="279">
        <f aca="true" t="shared" si="12" ref="AW70:AW101">AU70*28.63</f>
        <v>57.26</v>
      </c>
      <c r="AX70" s="279">
        <v>34</v>
      </c>
      <c r="AY70" s="279">
        <v>1</v>
      </c>
      <c r="AZ70" s="279">
        <v>1</v>
      </c>
      <c r="BA70" s="279">
        <f aca="true" t="shared" si="13" ref="BA70:BA101">AY70*28.63</f>
        <v>28.63</v>
      </c>
      <c r="BB70" s="279">
        <v>23</v>
      </c>
      <c r="BC70" s="279">
        <v>1</v>
      </c>
      <c r="BD70" s="279">
        <v>2</v>
      </c>
      <c r="BE70" s="279">
        <f aca="true" t="shared" si="14" ref="BE70:BE101">BC70*28.63</f>
        <v>28.63</v>
      </c>
      <c r="BF70" s="279">
        <v>29</v>
      </c>
      <c r="BG70" s="279"/>
      <c r="BH70" s="279"/>
      <c r="BI70" s="279">
        <f aca="true" t="shared" si="15" ref="BI70:BI101">BG70*28.63</f>
        <v>0</v>
      </c>
      <c r="BJ70" s="279"/>
      <c r="BK70" s="279">
        <f t="shared" si="8"/>
        <v>5</v>
      </c>
      <c r="BL70" s="279">
        <f aca="true" t="shared" si="16" ref="BL70:BL101">AN70+AR70+AV70+AZ70+BD70+BH70</f>
        <v>6</v>
      </c>
      <c r="BM70" s="279">
        <f aca="true" t="shared" si="17" ref="BM70:BM101">AO70+AS70+AW70+BA70+BE70+BI70</f>
        <v>143.15</v>
      </c>
      <c r="BN70" s="279">
        <f aca="true" t="shared" si="18" ref="BN70:BN101">AP70+AT70+AX70+BB70+BF70+BJ70</f>
        <v>140</v>
      </c>
    </row>
    <row r="71" spans="1:66" ht="12">
      <c r="A71" t="s">
        <v>3291</v>
      </c>
      <c r="B71" t="s">
        <v>595</v>
      </c>
      <c r="C71" t="s">
        <v>1311</v>
      </c>
      <c r="D71" t="s">
        <v>1477</v>
      </c>
      <c r="E71" t="s">
        <v>1478</v>
      </c>
      <c r="F71" s="132">
        <v>1585</v>
      </c>
      <c r="G71" s="132" t="s">
        <v>2989</v>
      </c>
      <c r="H71" t="s">
        <v>3307</v>
      </c>
      <c r="I71" t="s">
        <v>3153</v>
      </c>
      <c r="J71" t="s">
        <v>3130</v>
      </c>
      <c r="K71" t="s">
        <v>3153</v>
      </c>
      <c r="L71" t="s">
        <v>984</v>
      </c>
      <c r="M71" t="s">
        <v>2883</v>
      </c>
      <c r="N71">
        <v>4</v>
      </c>
      <c r="O71">
        <v>2</v>
      </c>
      <c r="P71">
        <v>2</v>
      </c>
      <c r="Q71">
        <v>40</v>
      </c>
      <c r="R71">
        <v>41</v>
      </c>
      <c r="W71">
        <v>1</v>
      </c>
      <c r="X71">
        <v>3</v>
      </c>
      <c r="Y71">
        <v>24</v>
      </c>
      <c r="Z71">
        <v>64</v>
      </c>
      <c r="AA71">
        <v>2</v>
      </c>
      <c r="AB71">
        <v>2</v>
      </c>
      <c r="AC71">
        <v>30</v>
      </c>
      <c r="AD71">
        <v>31</v>
      </c>
      <c r="AE71">
        <v>2</v>
      </c>
      <c r="AF71">
        <v>2</v>
      </c>
      <c r="AG71">
        <v>47</v>
      </c>
      <c r="AH71">
        <v>29</v>
      </c>
      <c r="AM71" s="279">
        <v>2</v>
      </c>
      <c r="AN71" s="279">
        <v>2</v>
      </c>
      <c r="AO71" s="279">
        <f t="shared" si="11"/>
        <v>57.26</v>
      </c>
      <c r="AP71" s="279">
        <v>44</v>
      </c>
      <c r="AQ71" s="279"/>
      <c r="AR71" s="279"/>
      <c r="AS71" s="279">
        <f aca="true" t="shared" si="19" ref="AS71:AS101">AQ71*28.63</f>
        <v>0</v>
      </c>
      <c r="AT71" s="279">
        <v>47</v>
      </c>
      <c r="AU71" s="279">
        <v>2</v>
      </c>
      <c r="AV71" s="279">
        <v>3</v>
      </c>
      <c r="AW71" s="279">
        <f t="shared" si="12"/>
        <v>57.26</v>
      </c>
      <c r="AX71" s="279">
        <v>45</v>
      </c>
      <c r="AY71" s="279">
        <v>1</v>
      </c>
      <c r="AZ71" s="279">
        <v>1</v>
      </c>
      <c r="BA71" s="279">
        <f t="shared" si="13"/>
        <v>28.63</v>
      </c>
      <c r="BB71" s="279">
        <v>38</v>
      </c>
      <c r="BC71" s="279">
        <v>1</v>
      </c>
      <c r="BD71" s="279">
        <v>2</v>
      </c>
      <c r="BE71" s="279">
        <f t="shared" si="14"/>
        <v>28.63</v>
      </c>
      <c r="BF71" s="279"/>
      <c r="BG71" s="279"/>
      <c r="BH71" s="279"/>
      <c r="BI71" s="279">
        <f t="shared" si="15"/>
        <v>0</v>
      </c>
      <c r="BJ71" s="279">
        <v>28</v>
      </c>
      <c r="BK71" s="279">
        <f aca="true" t="shared" si="20" ref="BK71:BK101">AM71+AQ71+AU71+AY71+BC71+BG71</f>
        <v>6</v>
      </c>
      <c r="BL71" s="279">
        <f t="shared" si="16"/>
        <v>8</v>
      </c>
      <c r="BM71" s="279">
        <f t="shared" si="17"/>
        <v>171.78</v>
      </c>
      <c r="BN71" s="279">
        <f t="shared" si="18"/>
        <v>202</v>
      </c>
    </row>
    <row r="72" spans="1:66" ht="12">
      <c r="A72" t="s">
        <v>3291</v>
      </c>
      <c r="B72" t="s">
        <v>595</v>
      </c>
      <c r="C72" t="s">
        <v>1479</v>
      </c>
      <c r="D72" t="s">
        <v>1480</v>
      </c>
      <c r="E72" t="s">
        <v>1481</v>
      </c>
      <c r="F72" s="132">
        <v>1570</v>
      </c>
      <c r="G72" s="132"/>
      <c r="H72" t="s">
        <v>3306</v>
      </c>
      <c r="I72" t="s">
        <v>3306</v>
      </c>
      <c r="J72" t="s">
        <v>3313</v>
      </c>
      <c r="K72" t="s">
        <v>3306</v>
      </c>
      <c r="L72" t="s">
        <v>3307</v>
      </c>
      <c r="M72" t="s">
        <v>3131</v>
      </c>
      <c r="N72">
        <v>4</v>
      </c>
      <c r="O72">
        <v>2</v>
      </c>
      <c r="P72">
        <v>5</v>
      </c>
      <c r="Q72">
        <v>35</v>
      </c>
      <c r="R72">
        <v>113</v>
      </c>
      <c r="S72">
        <v>2</v>
      </c>
      <c r="T72">
        <v>2</v>
      </c>
      <c r="U72">
        <v>42</v>
      </c>
      <c r="V72">
        <v>43</v>
      </c>
      <c r="AA72">
        <v>2</v>
      </c>
      <c r="AB72">
        <v>2</v>
      </c>
      <c r="AC72">
        <v>53</v>
      </c>
      <c r="AD72">
        <v>40</v>
      </c>
      <c r="AE72">
        <v>4</v>
      </c>
      <c r="AF72">
        <v>3</v>
      </c>
      <c r="AG72">
        <v>78</v>
      </c>
      <c r="AH72">
        <v>70</v>
      </c>
      <c r="AM72" s="279">
        <v>4</v>
      </c>
      <c r="AN72" s="279">
        <v>3</v>
      </c>
      <c r="AO72" s="279">
        <f t="shared" si="11"/>
        <v>114.52</v>
      </c>
      <c r="AP72" s="279">
        <v>77</v>
      </c>
      <c r="AQ72" s="279">
        <v>2</v>
      </c>
      <c r="AR72" s="279">
        <v>3</v>
      </c>
      <c r="AS72" s="279">
        <f t="shared" si="19"/>
        <v>57.26</v>
      </c>
      <c r="AT72" s="279">
        <v>81</v>
      </c>
      <c r="AU72" s="279"/>
      <c r="AV72" s="279"/>
      <c r="AW72" s="279">
        <f t="shared" si="12"/>
        <v>0</v>
      </c>
      <c r="AX72" s="279">
        <v>24</v>
      </c>
      <c r="AY72" s="279">
        <v>4</v>
      </c>
      <c r="AZ72" s="279">
        <v>4</v>
      </c>
      <c r="BA72" s="279">
        <f t="shared" si="13"/>
        <v>114.52</v>
      </c>
      <c r="BB72" s="279">
        <v>43</v>
      </c>
      <c r="BC72" s="279">
        <v>3</v>
      </c>
      <c r="BD72" s="279">
        <v>2</v>
      </c>
      <c r="BE72" s="279">
        <f t="shared" si="14"/>
        <v>85.89</v>
      </c>
      <c r="BF72" s="279">
        <v>43</v>
      </c>
      <c r="BG72" s="279"/>
      <c r="BH72" s="279"/>
      <c r="BI72" s="279">
        <f t="shared" si="15"/>
        <v>0</v>
      </c>
      <c r="BJ72" s="279">
        <v>31</v>
      </c>
      <c r="BK72" s="279">
        <f t="shared" si="20"/>
        <v>13</v>
      </c>
      <c r="BL72" s="279">
        <f t="shared" si="16"/>
        <v>12</v>
      </c>
      <c r="BM72" s="279">
        <f t="shared" si="17"/>
        <v>372.19</v>
      </c>
      <c r="BN72" s="279">
        <f t="shared" si="18"/>
        <v>299</v>
      </c>
    </row>
    <row r="73" spans="1:66" ht="12">
      <c r="A73" t="s">
        <v>3291</v>
      </c>
      <c r="B73" t="s">
        <v>944</v>
      </c>
      <c r="C73" t="s">
        <v>1482</v>
      </c>
      <c r="D73" t="s">
        <v>1483</v>
      </c>
      <c r="E73" t="s">
        <v>1484</v>
      </c>
      <c r="F73" s="132">
        <v>1581</v>
      </c>
      <c r="G73" s="132" t="s">
        <v>2800</v>
      </c>
      <c r="H73" t="s">
        <v>3193</v>
      </c>
      <c r="I73" t="s">
        <v>3193</v>
      </c>
      <c r="J73" t="s">
        <v>3193</v>
      </c>
      <c r="K73" t="s">
        <v>3193</v>
      </c>
      <c r="L73" t="s">
        <v>2804</v>
      </c>
      <c r="M73" t="s">
        <v>2969</v>
      </c>
      <c r="N73">
        <v>6</v>
      </c>
      <c r="O73">
        <v>1</v>
      </c>
      <c r="P73">
        <v>5</v>
      </c>
      <c r="Q73">
        <v>16</v>
      </c>
      <c r="R73">
        <v>108</v>
      </c>
      <c r="S73">
        <v>11</v>
      </c>
      <c r="T73">
        <v>6</v>
      </c>
      <c r="U73">
        <v>253</v>
      </c>
      <c r="V73">
        <v>140</v>
      </c>
      <c r="W73">
        <v>9</v>
      </c>
      <c r="X73">
        <v>5</v>
      </c>
      <c r="Y73">
        <v>208</v>
      </c>
      <c r="Z73">
        <v>123</v>
      </c>
      <c r="AA73">
        <v>5</v>
      </c>
      <c r="AB73">
        <v>5</v>
      </c>
      <c r="AC73">
        <v>104</v>
      </c>
      <c r="AD73">
        <v>125</v>
      </c>
      <c r="AE73">
        <v>4</v>
      </c>
      <c r="AF73">
        <v>6</v>
      </c>
      <c r="AG73">
        <v>97</v>
      </c>
      <c r="AH73">
        <v>131</v>
      </c>
      <c r="AI73">
        <v>3</v>
      </c>
      <c r="AJ73">
        <v>3</v>
      </c>
      <c r="AK73">
        <v>62</v>
      </c>
      <c r="AL73">
        <v>63</v>
      </c>
      <c r="AM73" s="279">
        <v>1</v>
      </c>
      <c r="AN73" s="279">
        <v>9</v>
      </c>
      <c r="AO73" s="279">
        <f t="shared" si="11"/>
        <v>28.63</v>
      </c>
      <c r="AP73" s="279">
        <v>270</v>
      </c>
      <c r="AQ73" s="279">
        <v>6</v>
      </c>
      <c r="AR73" s="279">
        <v>5</v>
      </c>
      <c r="AS73" s="279">
        <f t="shared" si="19"/>
        <v>171.78</v>
      </c>
      <c r="AT73" s="279">
        <v>155</v>
      </c>
      <c r="AU73" s="279">
        <v>7</v>
      </c>
      <c r="AV73" s="279">
        <v>6</v>
      </c>
      <c r="AW73" s="279">
        <f t="shared" si="12"/>
        <v>200.41</v>
      </c>
      <c r="AX73" s="279">
        <v>144</v>
      </c>
      <c r="AY73" s="279">
        <v>7</v>
      </c>
      <c r="AZ73" s="279">
        <v>5</v>
      </c>
      <c r="BA73" s="279">
        <f t="shared" si="13"/>
        <v>200.41</v>
      </c>
      <c r="BB73" s="279">
        <v>153</v>
      </c>
      <c r="BC73" s="279">
        <v>4</v>
      </c>
      <c r="BD73" s="279">
        <v>3</v>
      </c>
      <c r="BE73" s="279">
        <f t="shared" si="14"/>
        <v>114.52</v>
      </c>
      <c r="BF73" s="279">
        <v>95</v>
      </c>
      <c r="BG73" s="279">
        <v>6</v>
      </c>
      <c r="BH73" s="279">
        <v>4</v>
      </c>
      <c r="BI73" s="279">
        <f t="shared" si="15"/>
        <v>171.78</v>
      </c>
      <c r="BJ73" s="279">
        <v>115</v>
      </c>
      <c r="BK73" s="279">
        <f t="shared" si="20"/>
        <v>31</v>
      </c>
      <c r="BL73" s="279">
        <f t="shared" si="16"/>
        <v>32</v>
      </c>
      <c r="BM73" s="279">
        <f t="shared" si="17"/>
        <v>887.53</v>
      </c>
      <c r="BN73" s="279">
        <f t="shared" si="18"/>
        <v>932</v>
      </c>
    </row>
    <row r="74" spans="1:66" ht="12">
      <c r="A74" t="s">
        <v>3291</v>
      </c>
      <c r="B74" t="s">
        <v>934</v>
      </c>
      <c r="C74" t="s">
        <v>1485</v>
      </c>
      <c r="D74" t="s">
        <v>1486</v>
      </c>
      <c r="E74" t="s">
        <v>1487</v>
      </c>
      <c r="F74" s="132">
        <v>1473</v>
      </c>
      <c r="G74" s="132"/>
      <c r="H74" t="s">
        <v>984</v>
      </c>
      <c r="I74" t="s">
        <v>2968</v>
      </c>
      <c r="J74" t="s">
        <v>2968</v>
      </c>
      <c r="K74" t="s">
        <v>2968</v>
      </c>
      <c r="L74" t="s">
        <v>2804</v>
      </c>
      <c r="M74" t="s">
        <v>2983</v>
      </c>
      <c r="N74">
        <v>5</v>
      </c>
      <c r="O74">
        <v>2</v>
      </c>
      <c r="P74">
        <v>2</v>
      </c>
      <c r="Q74">
        <v>37</v>
      </c>
      <c r="R74">
        <v>46</v>
      </c>
      <c r="S74">
        <v>5</v>
      </c>
      <c r="T74">
        <v>5</v>
      </c>
      <c r="U74">
        <v>113</v>
      </c>
      <c r="V74">
        <v>107</v>
      </c>
      <c r="W74">
        <v>4</v>
      </c>
      <c r="X74">
        <v>3</v>
      </c>
      <c r="Y74">
        <v>98</v>
      </c>
      <c r="Z74">
        <v>73</v>
      </c>
      <c r="AA74">
        <v>2</v>
      </c>
      <c r="AB74">
        <v>3</v>
      </c>
      <c r="AC74">
        <v>49</v>
      </c>
      <c r="AD74">
        <v>69</v>
      </c>
      <c r="AE74">
        <v>2</v>
      </c>
      <c r="AF74">
        <v>4</v>
      </c>
      <c r="AG74">
        <v>48</v>
      </c>
      <c r="AH74">
        <v>79</v>
      </c>
      <c r="AM74" s="279"/>
      <c r="AN74" s="279"/>
      <c r="AO74" s="279">
        <f t="shared" si="11"/>
        <v>0</v>
      </c>
      <c r="AP74" s="279"/>
      <c r="AQ74" s="279">
        <v>4</v>
      </c>
      <c r="AR74" s="279">
        <v>3</v>
      </c>
      <c r="AS74" s="279">
        <f t="shared" si="19"/>
        <v>114.52</v>
      </c>
      <c r="AT74" s="279">
        <v>83</v>
      </c>
      <c r="AU74" s="279">
        <v>3</v>
      </c>
      <c r="AV74" s="279">
        <v>4</v>
      </c>
      <c r="AW74" s="279">
        <f t="shared" si="12"/>
        <v>85.89</v>
      </c>
      <c r="AX74" s="279">
        <v>154</v>
      </c>
      <c r="AY74" s="279">
        <v>2</v>
      </c>
      <c r="AZ74" s="279">
        <v>0</v>
      </c>
      <c r="BA74" s="279">
        <f t="shared" si="13"/>
        <v>57.26</v>
      </c>
      <c r="BB74" s="279"/>
      <c r="BC74" s="279">
        <v>3</v>
      </c>
      <c r="BD74" s="279">
        <v>4</v>
      </c>
      <c r="BE74" s="279">
        <f t="shared" si="14"/>
        <v>85.89</v>
      </c>
      <c r="BF74" s="279">
        <v>143</v>
      </c>
      <c r="BG74" s="279"/>
      <c r="BH74" s="279"/>
      <c r="BI74" s="279">
        <f t="shared" si="15"/>
        <v>0</v>
      </c>
      <c r="BJ74" s="279"/>
      <c r="BK74" s="279">
        <f t="shared" si="20"/>
        <v>12</v>
      </c>
      <c r="BL74" s="279">
        <f t="shared" si="16"/>
        <v>11</v>
      </c>
      <c r="BM74" s="279">
        <f t="shared" si="17"/>
        <v>343.56</v>
      </c>
      <c r="BN74" s="279">
        <f t="shared" si="18"/>
        <v>380</v>
      </c>
    </row>
    <row r="75" spans="1:66" ht="12">
      <c r="A75" t="s">
        <v>3291</v>
      </c>
      <c r="B75" t="s">
        <v>934</v>
      </c>
      <c r="C75" t="s">
        <v>1488</v>
      </c>
      <c r="D75" t="s">
        <v>1323</v>
      </c>
      <c r="E75" t="s">
        <v>1324</v>
      </c>
      <c r="F75" s="132">
        <v>1475</v>
      </c>
      <c r="G75" s="132" t="s">
        <v>2967</v>
      </c>
      <c r="H75" t="s">
        <v>3132</v>
      </c>
      <c r="I75" t="s">
        <v>3132</v>
      </c>
      <c r="J75" t="s">
        <v>3132</v>
      </c>
      <c r="K75" t="s">
        <v>2979</v>
      </c>
      <c r="L75" t="s">
        <v>2894</v>
      </c>
      <c r="M75" t="s">
        <v>2980</v>
      </c>
      <c r="N75">
        <v>4</v>
      </c>
      <c r="O75">
        <v>1</v>
      </c>
      <c r="P75">
        <v>1</v>
      </c>
      <c r="Q75">
        <v>4</v>
      </c>
      <c r="R75">
        <v>6</v>
      </c>
      <c r="W75">
        <v>2</v>
      </c>
      <c r="X75">
        <v>2</v>
      </c>
      <c r="Y75">
        <v>29</v>
      </c>
      <c r="Z75">
        <v>39</v>
      </c>
      <c r="AA75">
        <v>1</v>
      </c>
      <c r="AB75">
        <v>1</v>
      </c>
      <c r="AC75">
        <v>19</v>
      </c>
      <c r="AD75">
        <v>12</v>
      </c>
      <c r="AE75">
        <v>1</v>
      </c>
      <c r="AF75">
        <v>1</v>
      </c>
      <c r="AG75">
        <v>12</v>
      </c>
      <c r="AH75">
        <v>11</v>
      </c>
      <c r="AM75" s="279">
        <v>2</v>
      </c>
      <c r="AN75" s="279">
        <v>3</v>
      </c>
      <c r="AO75" s="279">
        <f t="shared" si="11"/>
        <v>57.26</v>
      </c>
      <c r="AP75" s="279">
        <v>82</v>
      </c>
      <c r="AQ75" s="279"/>
      <c r="AR75" s="279"/>
      <c r="AS75" s="279">
        <f t="shared" si="19"/>
        <v>0</v>
      </c>
      <c r="AT75" s="279">
        <v>49</v>
      </c>
      <c r="AU75" s="279">
        <v>3</v>
      </c>
      <c r="AV75" s="279">
        <v>3</v>
      </c>
      <c r="AW75" s="279">
        <f t="shared" si="12"/>
        <v>85.89</v>
      </c>
      <c r="AX75" s="279">
        <v>34</v>
      </c>
      <c r="AY75" s="279"/>
      <c r="AZ75" s="279"/>
      <c r="BA75" s="279">
        <f t="shared" si="13"/>
        <v>0</v>
      </c>
      <c r="BB75" s="279">
        <v>44</v>
      </c>
      <c r="BC75" s="279">
        <v>3</v>
      </c>
      <c r="BD75" s="279">
        <v>2</v>
      </c>
      <c r="BE75" s="279">
        <f t="shared" si="14"/>
        <v>85.89</v>
      </c>
      <c r="BF75" s="279">
        <v>17</v>
      </c>
      <c r="BG75" s="279"/>
      <c r="BH75" s="279"/>
      <c r="BI75" s="279">
        <f t="shared" si="15"/>
        <v>0</v>
      </c>
      <c r="BJ75" s="279"/>
      <c r="BK75" s="279">
        <f t="shared" si="20"/>
        <v>8</v>
      </c>
      <c r="BL75" s="279">
        <f t="shared" si="16"/>
        <v>8</v>
      </c>
      <c r="BM75" s="279">
        <f t="shared" si="17"/>
        <v>229.04000000000002</v>
      </c>
      <c r="BN75" s="279">
        <f t="shared" si="18"/>
        <v>226</v>
      </c>
    </row>
    <row r="76" spans="1:66" ht="12">
      <c r="A76" t="s">
        <v>3291</v>
      </c>
      <c r="B76" t="s">
        <v>1325</v>
      </c>
      <c r="C76" t="s">
        <v>1326</v>
      </c>
      <c r="D76" t="s">
        <v>1327</v>
      </c>
      <c r="E76" t="s">
        <v>1328</v>
      </c>
      <c r="F76" s="132">
        <v>1608</v>
      </c>
      <c r="G76" s="132" t="s">
        <v>2803</v>
      </c>
      <c r="H76" t="s">
        <v>984</v>
      </c>
      <c r="I76" t="s">
        <v>3062</v>
      </c>
      <c r="J76" t="s">
        <v>2982</v>
      </c>
      <c r="K76" t="s">
        <v>3137</v>
      </c>
      <c r="L76" t="s">
        <v>3137</v>
      </c>
      <c r="M76" t="s">
        <v>3137</v>
      </c>
      <c r="N76">
        <v>6</v>
      </c>
      <c r="O76">
        <v>6</v>
      </c>
      <c r="P76">
        <v>8</v>
      </c>
      <c r="Q76">
        <v>186</v>
      </c>
      <c r="R76">
        <v>264</v>
      </c>
      <c r="S76">
        <v>6</v>
      </c>
      <c r="T76">
        <v>9</v>
      </c>
      <c r="U76">
        <v>304</v>
      </c>
      <c r="V76">
        <v>404</v>
      </c>
      <c r="W76">
        <v>7</v>
      </c>
      <c r="X76">
        <v>9</v>
      </c>
      <c r="Y76">
        <v>344</v>
      </c>
      <c r="Z76">
        <v>402</v>
      </c>
      <c r="AA76">
        <v>9</v>
      </c>
      <c r="AB76">
        <v>7</v>
      </c>
      <c r="AC76">
        <v>397</v>
      </c>
      <c r="AD76">
        <v>307</v>
      </c>
      <c r="AE76">
        <v>6</v>
      </c>
      <c r="AF76">
        <v>11</v>
      </c>
      <c r="AG76">
        <v>309</v>
      </c>
      <c r="AH76">
        <v>483</v>
      </c>
      <c r="AI76">
        <v>2</v>
      </c>
      <c r="AJ76">
        <v>5</v>
      </c>
      <c r="AK76">
        <v>79</v>
      </c>
      <c r="AL76">
        <v>202</v>
      </c>
      <c r="AM76" s="279">
        <v>12</v>
      </c>
      <c r="AN76" s="279">
        <v>15</v>
      </c>
      <c r="AO76" s="279">
        <f t="shared" si="11"/>
        <v>343.56</v>
      </c>
      <c r="AP76" s="279">
        <v>735</v>
      </c>
      <c r="AQ76" s="279">
        <v>14</v>
      </c>
      <c r="AR76" s="279">
        <v>12</v>
      </c>
      <c r="AS76" s="279">
        <f t="shared" si="19"/>
        <v>400.82</v>
      </c>
      <c r="AT76" s="279">
        <v>526</v>
      </c>
      <c r="AU76" s="279">
        <v>15</v>
      </c>
      <c r="AV76" s="279">
        <v>9</v>
      </c>
      <c r="AW76" s="279">
        <f t="shared" si="12"/>
        <v>429.45</v>
      </c>
      <c r="AX76" s="279">
        <v>451</v>
      </c>
      <c r="AY76" s="279">
        <v>10</v>
      </c>
      <c r="AZ76" s="279">
        <v>8</v>
      </c>
      <c r="BA76" s="279">
        <f t="shared" si="13"/>
        <v>286.3</v>
      </c>
      <c r="BB76" s="279">
        <v>375</v>
      </c>
      <c r="BC76" s="279">
        <v>9</v>
      </c>
      <c r="BD76" s="279">
        <v>7</v>
      </c>
      <c r="BE76" s="279">
        <f t="shared" si="14"/>
        <v>257.67</v>
      </c>
      <c r="BF76" s="279">
        <v>446</v>
      </c>
      <c r="BG76" s="279"/>
      <c r="BH76" s="279"/>
      <c r="BI76" s="279">
        <f t="shared" si="15"/>
        <v>0</v>
      </c>
      <c r="BJ76" s="279"/>
      <c r="BK76" s="279">
        <f t="shared" si="20"/>
        <v>60</v>
      </c>
      <c r="BL76" s="279">
        <f t="shared" si="16"/>
        <v>51</v>
      </c>
      <c r="BM76" s="279">
        <f t="shared" si="17"/>
        <v>1717.8</v>
      </c>
      <c r="BN76" s="279">
        <f t="shared" si="18"/>
        <v>2533</v>
      </c>
    </row>
    <row r="77" spans="1:66" ht="12">
      <c r="A77" t="s">
        <v>3291</v>
      </c>
      <c r="B77" t="s">
        <v>1325</v>
      </c>
      <c r="C77" t="s">
        <v>1329</v>
      </c>
      <c r="D77" t="s">
        <v>1330</v>
      </c>
      <c r="E77" t="s">
        <v>1328</v>
      </c>
      <c r="F77" s="132">
        <v>1606</v>
      </c>
      <c r="G77" s="132" t="s">
        <v>2989</v>
      </c>
      <c r="N77">
        <v>5</v>
      </c>
      <c r="O77">
        <v>3</v>
      </c>
      <c r="P77">
        <v>8</v>
      </c>
      <c r="Q77">
        <v>81</v>
      </c>
      <c r="R77">
        <v>264</v>
      </c>
      <c r="S77">
        <v>3</v>
      </c>
      <c r="T77">
        <v>5</v>
      </c>
      <c r="U77">
        <v>95</v>
      </c>
      <c r="V77">
        <v>156</v>
      </c>
      <c r="W77">
        <v>2</v>
      </c>
      <c r="X77">
        <v>4</v>
      </c>
      <c r="Y77">
        <v>57</v>
      </c>
      <c r="Z77">
        <v>106</v>
      </c>
      <c r="AA77">
        <v>4</v>
      </c>
      <c r="AB77">
        <v>4</v>
      </c>
      <c r="AC77">
        <v>101</v>
      </c>
      <c r="AD77">
        <v>91</v>
      </c>
      <c r="AE77">
        <v>4</v>
      </c>
      <c r="AF77">
        <v>5</v>
      </c>
      <c r="AG77">
        <v>82</v>
      </c>
      <c r="AH77">
        <v>115</v>
      </c>
      <c r="AM77" s="279">
        <v>9</v>
      </c>
      <c r="AN77" s="279">
        <v>7</v>
      </c>
      <c r="AO77" s="279">
        <f t="shared" si="11"/>
        <v>257.67</v>
      </c>
      <c r="AP77" s="279">
        <v>329</v>
      </c>
      <c r="AQ77" s="279">
        <v>9</v>
      </c>
      <c r="AR77" s="279">
        <v>10</v>
      </c>
      <c r="AS77" s="279">
        <f t="shared" si="19"/>
        <v>257.67</v>
      </c>
      <c r="AT77" s="279">
        <v>173</v>
      </c>
      <c r="AU77" s="279">
        <v>8</v>
      </c>
      <c r="AV77" s="279">
        <v>7</v>
      </c>
      <c r="AW77" s="279">
        <f t="shared" si="12"/>
        <v>229.04</v>
      </c>
      <c r="AX77" s="279">
        <v>116</v>
      </c>
      <c r="AY77" s="279">
        <v>7</v>
      </c>
      <c r="AZ77" s="279">
        <v>5</v>
      </c>
      <c r="BA77" s="279">
        <f t="shared" si="13"/>
        <v>200.41</v>
      </c>
      <c r="BB77" s="279">
        <v>157</v>
      </c>
      <c r="BC77" s="279">
        <v>6</v>
      </c>
      <c r="BD77" s="279">
        <v>6</v>
      </c>
      <c r="BE77" s="279">
        <f t="shared" si="14"/>
        <v>171.78</v>
      </c>
      <c r="BF77" s="279">
        <v>227</v>
      </c>
      <c r="BG77" s="279"/>
      <c r="BH77" s="279"/>
      <c r="BI77" s="279">
        <f t="shared" si="15"/>
        <v>0</v>
      </c>
      <c r="BJ77" s="279"/>
      <c r="BK77" s="279">
        <f t="shared" si="20"/>
        <v>39</v>
      </c>
      <c r="BL77" s="279">
        <f t="shared" si="16"/>
        <v>35</v>
      </c>
      <c r="BM77" s="279">
        <f t="shared" si="17"/>
        <v>1116.57</v>
      </c>
      <c r="BN77" s="279">
        <f t="shared" si="18"/>
        <v>1002</v>
      </c>
    </row>
    <row r="78" spans="2:66" ht="12">
      <c r="B78" t="s">
        <v>1312</v>
      </c>
      <c r="C78" t="s">
        <v>1331</v>
      </c>
      <c r="D78" t="s">
        <v>1332</v>
      </c>
      <c r="E78" t="s">
        <v>1328</v>
      </c>
      <c r="F78" s="132">
        <v>1608</v>
      </c>
      <c r="G78" s="132"/>
      <c r="H78" s="132" t="s">
        <v>3138</v>
      </c>
      <c r="I78" s="132" t="s">
        <v>3138</v>
      </c>
      <c r="J78" s="132" t="s">
        <v>3138</v>
      </c>
      <c r="K78" s="132" t="s">
        <v>3138</v>
      </c>
      <c r="L78" s="132" t="s">
        <v>3138</v>
      </c>
      <c r="N78">
        <v>1</v>
      </c>
      <c r="S78">
        <v>1</v>
      </c>
      <c r="T78">
        <v>1</v>
      </c>
      <c r="U78">
        <v>2</v>
      </c>
      <c r="V78">
        <v>7</v>
      </c>
      <c r="AM78" s="279"/>
      <c r="AN78" s="279"/>
      <c r="AO78" s="279">
        <f t="shared" si="11"/>
        <v>0</v>
      </c>
      <c r="AP78" s="279"/>
      <c r="AQ78" s="279"/>
      <c r="AR78" s="279"/>
      <c r="AS78" s="279">
        <f t="shared" si="19"/>
        <v>0</v>
      </c>
      <c r="AT78" s="279">
        <v>3</v>
      </c>
      <c r="AU78" s="279"/>
      <c r="AV78" s="279"/>
      <c r="AW78" s="279">
        <f t="shared" si="12"/>
        <v>0</v>
      </c>
      <c r="AX78" s="279">
        <v>3</v>
      </c>
      <c r="AY78" s="279"/>
      <c r="AZ78" s="279"/>
      <c r="BA78" s="279">
        <f t="shared" si="13"/>
        <v>0</v>
      </c>
      <c r="BB78" s="279"/>
      <c r="BC78" s="279">
        <v>1</v>
      </c>
      <c r="BD78" s="279">
        <v>1</v>
      </c>
      <c r="BE78" s="279">
        <f t="shared" si="14"/>
        <v>28.63</v>
      </c>
      <c r="BF78" s="279">
        <v>2</v>
      </c>
      <c r="BG78" s="279"/>
      <c r="BH78" s="279"/>
      <c r="BI78" s="279">
        <f t="shared" si="15"/>
        <v>0</v>
      </c>
      <c r="BJ78" s="279"/>
      <c r="BK78" s="279">
        <f t="shared" si="20"/>
        <v>1</v>
      </c>
      <c r="BL78" s="279">
        <f t="shared" si="16"/>
        <v>1</v>
      </c>
      <c r="BM78" s="279">
        <f t="shared" si="17"/>
        <v>28.63</v>
      </c>
      <c r="BN78" s="279">
        <f t="shared" si="18"/>
        <v>8</v>
      </c>
    </row>
    <row r="79" spans="2:66" ht="12">
      <c r="B79" t="s">
        <v>595</v>
      </c>
      <c r="C79" t="s">
        <v>3128</v>
      </c>
      <c r="D79" t="s">
        <v>1333</v>
      </c>
      <c r="E79" t="s">
        <v>1395</v>
      </c>
      <c r="F79" s="132">
        <v>1532</v>
      </c>
      <c r="G79" s="132"/>
      <c r="H79" s="132" t="s">
        <v>3139</v>
      </c>
      <c r="I79" s="132" t="s">
        <v>3139</v>
      </c>
      <c r="J79" s="132" t="s">
        <v>3139</v>
      </c>
      <c r="K79" s="132" t="s">
        <v>3139</v>
      </c>
      <c r="L79" s="132" t="s">
        <v>3140</v>
      </c>
      <c r="N79">
        <v>3</v>
      </c>
      <c r="O79">
        <v>1</v>
      </c>
      <c r="P79">
        <v>1</v>
      </c>
      <c r="Q79">
        <v>1</v>
      </c>
      <c r="R79">
        <v>1</v>
      </c>
      <c r="W79">
        <v>1</v>
      </c>
      <c r="X79">
        <v>1</v>
      </c>
      <c r="Y79">
        <v>2</v>
      </c>
      <c r="Z79">
        <v>3</v>
      </c>
      <c r="AE79">
        <v>1</v>
      </c>
      <c r="AF79">
        <v>1</v>
      </c>
      <c r="AG79">
        <v>2</v>
      </c>
      <c r="AH79">
        <v>4</v>
      </c>
      <c r="AM79" s="279"/>
      <c r="AN79" s="279"/>
      <c r="AO79" s="279">
        <f t="shared" si="11"/>
        <v>0</v>
      </c>
      <c r="AP79" s="279"/>
      <c r="AQ79" s="279"/>
      <c r="AR79" s="279"/>
      <c r="AS79" s="279">
        <f t="shared" si="19"/>
        <v>0</v>
      </c>
      <c r="AT79" s="279"/>
      <c r="AU79" s="279">
        <v>1</v>
      </c>
      <c r="AV79" s="279">
        <v>1</v>
      </c>
      <c r="AW79" s="279">
        <f t="shared" si="12"/>
        <v>28.63</v>
      </c>
      <c r="AX79" s="279">
        <v>5</v>
      </c>
      <c r="AY79" s="279"/>
      <c r="AZ79" s="279"/>
      <c r="BA79" s="279">
        <f t="shared" si="13"/>
        <v>0</v>
      </c>
      <c r="BB79" s="279"/>
      <c r="BC79" s="279">
        <v>1</v>
      </c>
      <c r="BD79" s="279">
        <v>1</v>
      </c>
      <c r="BE79" s="279">
        <f t="shared" si="14"/>
        <v>28.63</v>
      </c>
      <c r="BF79" s="279">
        <v>8</v>
      </c>
      <c r="BG79" s="279"/>
      <c r="BH79" s="279"/>
      <c r="BI79" s="279">
        <f t="shared" si="15"/>
        <v>0</v>
      </c>
      <c r="BJ79" s="279"/>
      <c r="BK79" s="279">
        <f t="shared" si="20"/>
        <v>2</v>
      </c>
      <c r="BL79" s="279">
        <f t="shared" si="16"/>
        <v>2</v>
      </c>
      <c r="BM79" s="279">
        <f t="shared" si="17"/>
        <v>57.26</v>
      </c>
      <c r="BN79" s="279">
        <f t="shared" si="18"/>
        <v>13</v>
      </c>
    </row>
    <row r="80" spans="1:66" ht="12">
      <c r="A80" t="s">
        <v>3291</v>
      </c>
      <c r="B80" t="s">
        <v>595</v>
      </c>
      <c r="C80" t="s">
        <v>1334</v>
      </c>
      <c r="D80" t="s">
        <v>1335</v>
      </c>
      <c r="E80" t="s">
        <v>861</v>
      </c>
      <c r="F80" s="132">
        <v>1749</v>
      </c>
      <c r="G80" s="132"/>
      <c r="N80">
        <v>3</v>
      </c>
      <c r="O80">
        <v>1</v>
      </c>
      <c r="P80">
        <v>1</v>
      </c>
      <c r="Q80">
        <v>2</v>
      </c>
      <c r="R80">
        <v>1</v>
      </c>
      <c r="W80">
        <v>1</v>
      </c>
      <c r="X80">
        <v>1</v>
      </c>
      <c r="Y80">
        <v>1</v>
      </c>
      <c r="Z80">
        <v>4</v>
      </c>
      <c r="AE80">
        <v>1</v>
      </c>
      <c r="AF80">
        <v>1</v>
      </c>
      <c r="AG80">
        <v>3</v>
      </c>
      <c r="AH80">
        <v>2</v>
      </c>
      <c r="AM80" s="279"/>
      <c r="AN80" s="279"/>
      <c r="AO80" s="279">
        <f t="shared" si="11"/>
        <v>0</v>
      </c>
      <c r="AP80" s="279"/>
      <c r="AQ80" s="279"/>
      <c r="AR80" s="279"/>
      <c r="AS80" s="279">
        <f t="shared" si="19"/>
        <v>0</v>
      </c>
      <c r="AT80" s="279"/>
      <c r="AU80" s="279"/>
      <c r="AV80" s="279"/>
      <c r="AW80" s="279">
        <f t="shared" si="12"/>
        <v>0</v>
      </c>
      <c r="AX80" s="279"/>
      <c r="AY80" s="279"/>
      <c r="AZ80" s="279"/>
      <c r="BA80" s="279">
        <f t="shared" si="13"/>
        <v>0</v>
      </c>
      <c r="BB80" s="279"/>
      <c r="BC80" s="279"/>
      <c r="BD80" s="279"/>
      <c r="BE80" s="279">
        <f t="shared" si="14"/>
        <v>0</v>
      </c>
      <c r="BF80" s="279"/>
      <c r="BG80" s="279"/>
      <c r="BH80" s="279"/>
      <c r="BI80" s="279">
        <f t="shared" si="15"/>
        <v>0</v>
      </c>
      <c r="BJ80" s="279"/>
      <c r="BK80" s="279">
        <f t="shared" si="20"/>
        <v>0</v>
      </c>
      <c r="BL80" s="279">
        <f t="shared" si="16"/>
        <v>0</v>
      </c>
      <c r="BM80" s="279">
        <f t="shared" si="17"/>
        <v>0</v>
      </c>
      <c r="BN80" s="279">
        <f t="shared" si="18"/>
        <v>0</v>
      </c>
    </row>
    <row r="81" spans="1:66" ht="12">
      <c r="A81" t="s">
        <v>3291</v>
      </c>
      <c r="B81" t="s">
        <v>1316</v>
      </c>
      <c r="C81" t="s">
        <v>3141</v>
      </c>
      <c r="D81" s="250" t="s">
        <v>1336</v>
      </c>
      <c r="E81" t="s">
        <v>1337</v>
      </c>
      <c r="F81" s="132">
        <v>1561</v>
      </c>
      <c r="G81" s="132"/>
      <c r="H81" s="132" t="s">
        <v>3142</v>
      </c>
      <c r="I81" s="132" t="s">
        <v>3142</v>
      </c>
      <c r="J81" s="132" t="s">
        <v>3142</v>
      </c>
      <c r="K81" s="132" t="s">
        <v>3142</v>
      </c>
      <c r="L81" s="132" t="s">
        <v>3143</v>
      </c>
      <c r="M81" s="132" t="s">
        <v>984</v>
      </c>
      <c r="N81">
        <v>2</v>
      </c>
      <c r="O81">
        <v>2</v>
      </c>
      <c r="P81">
        <v>2</v>
      </c>
      <c r="Q81">
        <v>47</v>
      </c>
      <c r="R81">
        <v>33</v>
      </c>
      <c r="W81">
        <v>2</v>
      </c>
      <c r="X81">
        <v>2</v>
      </c>
      <c r="Y81">
        <v>45</v>
      </c>
      <c r="Z81">
        <v>33</v>
      </c>
      <c r="AM81" s="279">
        <v>1</v>
      </c>
      <c r="AN81" s="279">
        <v>1</v>
      </c>
      <c r="AO81" s="279">
        <f t="shared" si="11"/>
        <v>28.63</v>
      </c>
      <c r="AP81" s="279">
        <v>31</v>
      </c>
      <c r="AQ81" s="279">
        <v>1</v>
      </c>
      <c r="AR81" s="279">
        <v>1</v>
      </c>
      <c r="AS81" s="279">
        <f t="shared" si="19"/>
        <v>28.63</v>
      </c>
      <c r="AT81" s="279">
        <v>12</v>
      </c>
      <c r="AU81" s="279">
        <v>1</v>
      </c>
      <c r="AV81" s="279">
        <v>1</v>
      </c>
      <c r="AW81" s="279">
        <f t="shared" si="12"/>
        <v>28.63</v>
      </c>
      <c r="AX81" s="279">
        <v>6</v>
      </c>
      <c r="AY81" s="279">
        <v>1</v>
      </c>
      <c r="AZ81" s="279">
        <v>1</v>
      </c>
      <c r="BA81" s="279">
        <f t="shared" si="13"/>
        <v>28.63</v>
      </c>
      <c r="BB81" s="279">
        <v>18</v>
      </c>
      <c r="BC81" s="279"/>
      <c r="BD81" s="279"/>
      <c r="BE81" s="279">
        <f t="shared" si="14"/>
        <v>0</v>
      </c>
      <c r="BF81" s="279">
        <v>17</v>
      </c>
      <c r="BG81" s="279"/>
      <c r="BH81" s="279"/>
      <c r="BI81" s="279">
        <f t="shared" si="15"/>
        <v>0</v>
      </c>
      <c r="BJ81" s="279"/>
      <c r="BK81" s="279">
        <f t="shared" si="20"/>
        <v>4</v>
      </c>
      <c r="BL81" s="279">
        <f t="shared" si="16"/>
        <v>4</v>
      </c>
      <c r="BM81" s="279">
        <f t="shared" si="17"/>
        <v>114.52</v>
      </c>
      <c r="BN81" s="279">
        <f t="shared" si="18"/>
        <v>84</v>
      </c>
    </row>
    <row r="82" spans="1:66" ht="12">
      <c r="A82" t="s">
        <v>3291</v>
      </c>
      <c r="B82" t="s">
        <v>1312</v>
      </c>
      <c r="C82" t="s">
        <v>1338</v>
      </c>
      <c r="D82" t="s">
        <v>1339</v>
      </c>
      <c r="E82" s="251" t="s">
        <v>1328</v>
      </c>
      <c r="F82" s="132">
        <v>1606</v>
      </c>
      <c r="G82" s="132"/>
      <c r="H82" s="132" t="s">
        <v>3144</v>
      </c>
      <c r="I82" s="132" t="s">
        <v>3144</v>
      </c>
      <c r="J82" s="132" t="s">
        <v>3144</v>
      </c>
      <c r="K82" s="132" t="s">
        <v>3144</v>
      </c>
      <c r="L82" s="132" t="s">
        <v>3144</v>
      </c>
      <c r="N82">
        <v>4</v>
      </c>
      <c r="O82">
        <v>1</v>
      </c>
      <c r="P82">
        <v>1</v>
      </c>
      <c r="Q82">
        <v>20</v>
      </c>
      <c r="R82">
        <v>24</v>
      </c>
      <c r="W82">
        <v>1</v>
      </c>
      <c r="X82">
        <v>2</v>
      </c>
      <c r="Y82">
        <v>40</v>
      </c>
      <c r="Z82">
        <v>61</v>
      </c>
      <c r="AA82">
        <v>1</v>
      </c>
      <c r="AB82">
        <v>2</v>
      </c>
      <c r="AC82">
        <v>4</v>
      </c>
      <c r="AD82">
        <v>45</v>
      </c>
      <c r="AE82">
        <v>1</v>
      </c>
      <c r="AF82">
        <v>2</v>
      </c>
      <c r="AG82">
        <v>6</v>
      </c>
      <c r="AH82">
        <v>38</v>
      </c>
      <c r="AM82" s="279">
        <v>1</v>
      </c>
      <c r="AN82" s="279">
        <v>1</v>
      </c>
      <c r="AO82" s="279">
        <f t="shared" si="11"/>
        <v>28.63</v>
      </c>
      <c r="AP82" s="279"/>
      <c r="AQ82" s="279"/>
      <c r="AR82" s="279"/>
      <c r="AS82" s="279">
        <f t="shared" si="19"/>
        <v>0</v>
      </c>
      <c r="AT82" s="279"/>
      <c r="AU82" s="279">
        <v>1</v>
      </c>
      <c r="AV82" s="279">
        <v>1</v>
      </c>
      <c r="AW82" s="279">
        <f t="shared" si="12"/>
        <v>28.63</v>
      </c>
      <c r="AX82" s="279"/>
      <c r="AY82" s="279">
        <v>1</v>
      </c>
      <c r="AZ82" s="279">
        <v>1</v>
      </c>
      <c r="BA82" s="279">
        <f t="shared" si="13"/>
        <v>28.63</v>
      </c>
      <c r="BB82" s="279"/>
      <c r="BC82" s="279">
        <v>1</v>
      </c>
      <c r="BD82" s="279">
        <v>1</v>
      </c>
      <c r="BE82" s="279">
        <f t="shared" si="14"/>
        <v>28.63</v>
      </c>
      <c r="BF82" s="279"/>
      <c r="BG82" s="279"/>
      <c r="BH82" s="279"/>
      <c r="BI82" s="279">
        <f t="shared" si="15"/>
        <v>0</v>
      </c>
      <c r="BJ82" s="279"/>
      <c r="BK82" s="279">
        <f t="shared" si="20"/>
        <v>4</v>
      </c>
      <c r="BL82" s="279">
        <f t="shared" si="16"/>
        <v>4</v>
      </c>
      <c r="BM82" s="279">
        <f t="shared" si="17"/>
        <v>114.52</v>
      </c>
      <c r="BN82" s="279">
        <f t="shared" si="18"/>
        <v>0</v>
      </c>
    </row>
    <row r="83" spans="2:66" ht="12">
      <c r="B83" t="s">
        <v>934</v>
      </c>
      <c r="C83" t="s">
        <v>1181</v>
      </c>
      <c r="D83" s="250" t="s">
        <v>1182</v>
      </c>
      <c r="E83" s="252" t="s">
        <v>1169</v>
      </c>
      <c r="F83" s="132">
        <v>1420</v>
      </c>
      <c r="G83" s="132"/>
      <c r="H83" s="132" t="s">
        <v>3145</v>
      </c>
      <c r="I83" s="132" t="s">
        <v>3145</v>
      </c>
      <c r="J83" s="132" t="s">
        <v>3145</v>
      </c>
      <c r="K83" s="132" t="s">
        <v>3145</v>
      </c>
      <c r="L83" s="132" t="s">
        <v>3146</v>
      </c>
      <c r="M83" s="132" t="s">
        <v>3147</v>
      </c>
      <c r="N83">
        <v>5</v>
      </c>
      <c r="O83">
        <v>1</v>
      </c>
      <c r="P83">
        <v>1</v>
      </c>
      <c r="Q83">
        <v>7</v>
      </c>
      <c r="R83">
        <v>13</v>
      </c>
      <c r="S83">
        <v>1</v>
      </c>
      <c r="T83">
        <v>1</v>
      </c>
      <c r="U83">
        <v>7</v>
      </c>
      <c r="V83">
        <v>4</v>
      </c>
      <c r="W83">
        <v>1</v>
      </c>
      <c r="X83">
        <v>1</v>
      </c>
      <c r="Y83">
        <v>5</v>
      </c>
      <c r="Z83">
        <v>13</v>
      </c>
      <c r="AA83">
        <v>1</v>
      </c>
      <c r="AB83">
        <v>1</v>
      </c>
      <c r="AC83">
        <v>7</v>
      </c>
      <c r="AD83">
        <v>7</v>
      </c>
      <c r="AE83">
        <v>1</v>
      </c>
      <c r="AF83">
        <v>1</v>
      </c>
      <c r="AG83">
        <v>5</v>
      </c>
      <c r="AH83">
        <v>8</v>
      </c>
      <c r="AM83" s="279">
        <v>1</v>
      </c>
      <c r="AN83" s="279">
        <v>1</v>
      </c>
      <c r="AO83" s="279">
        <f t="shared" si="11"/>
        <v>28.63</v>
      </c>
      <c r="AP83" s="279">
        <v>5</v>
      </c>
      <c r="AQ83" s="279"/>
      <c r="AR83" s="279"/>
      <c r="AS83" s="279">
        <f t="shared" si="19"/>
        <v>0</v>
      </c>
      <c r="AT83" s="279"/>
      <c r="AU83" s="279">
        <v>1</v>
      </c>
      <c r="AV83" s="279">
        <v>1</v>
      </c>
      <c r="AW83" s="279">
        <f t="shared" si="12"/>
        <v>28.63</v>
      </c>
      <c r="AX83" s="279">
        <v>17</v>
      </c>
      <c r="AY83" s="279"/>
      <c r="AZ83" s="279"/>
      <c r="BA83" s="279">
        <f t="shared" si="13"/>
        <v>0</v>
      </c>
      <c r="BB83" s="279"/>
      <c r="BC83" s="279">
        <v>1</v>
      </c>
      <c r="BD83" s="279">
        <v>1</v>
      </c>
      <c r="BE83" s="279">
        <f t="shared" si="14"/>
        <v>28.63</v>
      </c>
      <c r="BF83" s="279">
        <v>11</v>
      </c>
      <c r="BG83" s="279"/>
      <c r="BH83" s="279"/>
      <c r="BI83" s="279">
        <f t="shared" si="15"/>
        <v>0</v>
      </c>
      <c r="BJ83" s="279"/>
      <c r="BK83" s="279">
        <f t="shared" si="20"/>
        <v>3</v>
      </c>
      <c r="BL83" s="279">
        <f t="shared" si="16"/>
        <v>3</v>
      </c>
      <c r="BM83" s="279">
        <f t="shared" si="17"/>
        <v>85.89</v>
      </c>
      <c r="BN83" s="279">
        <f t="shared" si="18"/>
        <v>33</v>
      </c>
    </row>
    <row r="84" spans="1:66" ht="12">
      <c r="A84" t="s">
        <v>3291</v>
      </c>
      <c r="B84" t="s">
        <v>934</v>
      </c>
      <c r="C84" t="s">
        <v>1183</v>
      </c>
      <c r="D84" s="250" t="s">
        <v>1184</v>
      </c>
      <c r="E84" s="250" t="s">
        <v>1173</v>
      </c>
      <c r="F84" s="133">
        <v>1440</v>
      </c>
      <c r="G84" s="133"/>
      <c r="H84" s="132" t="s">
        <v>3148</v>
      </c>
      <c r="I84" s="132" t="s">
        <v>3148</v>
      </c>
      <c r="J84" s="132" t="s">
        <v>3148</v>
      </c>
      <c r="K84" s="132" t="s">
        <v>3148</v>
      </c>
      <c r="L84" s="132" t="s">
        <v>3149</v>
      </c>
      <c r="M84" s="132" t="s">
        <v>984</v>
      </c>
      <c r="N84">
        <v>5</v>
      </c>
      <c r="O84">
        <v>1</v>
      </c>
      <c r="P84">
        <v>1</v>
      </c>
      <c r="Q84">
        <v>13</v>
      </c>
      <c r="R84">
        <v>23</v>
      </c>
      <c r="S84">
        <v>1</v>
      </c>
      <c r="T84">
        <v>1</v>
      </c>
      <c r="U84">
        <v>24</v>
      </c>
      <c r="V84">
        <v>2</v>
      </c>
      <c r="W84">
        <v>2</v>
      </c>
      <c r="X84">
        <v>1</v>
      </c>
      <c r="Y84">
        <v>32</v>
      </c>
      <c r="Z84">
        <v>7</v>
      </c>
      <c r="AA84">
        <v>1</v>
      </c>
      <c r="AB84">
        <v>1</v>
      </c>
      <c r="AC84">
        <v>7</v>
      </c>
      <c r="AD84">
        <v>26</v>
      </c>
      <c r="AE84">
        <v>1</v>
      </c>
      <c r="AF84">
        <v>1</v>
      </c>
      <c r="AG84">
        <v>15</v>
      </c>
      <c r="AH84">
        <v>10</v>
      </c>
      <c r="AM84" s="279">
        <v>2</v>
      </c>
      <c r="AN84" s="279">
        <v>2</v>
      </c>
      <c r="AO84" s="279">
        <f t="shared" si="11"/>
        <v>57.26</v>
      </c>
      <c r="AP84" s="279">
        <v>74</v>
      </c>
      <c r="AQ84" s="279">
        <v>1</v>
      </c>
      <c r="AR84" s="279">
        <v>1</v>
      </c>
      <c r="AS84" s="279">
        <f t="shared" si="19"/>
        <v>28.63</v>
      </c>
      <c r="AT84" s="279">
        <v>30</v>
      </c>
      <c r="AU84" s="279">
        <v>1</v>
      </c>
      <c r="AV84" s="279">
        <v>3</v>
      </c>
      <c r="AW84" s="279">
        <f t="shared" si="12"/>
        <v>28.63</v>
      </c>
      <c r="AX84" s="279">
        <v>46</v>
      </c>
      <c r="AY84" s="279"/>
      <c r="AZ84" s="279"/>
      <c r="BA84" s="279">
        <f t="shared" si="13"/>
        <v>0</v>
      </c>
      <c r="BB84" s="279">
        <v>17</v>
      </c>
      <c r="BC84" s="279">
        <v>2</v>
      </c>
      <c r="BD84" s="279">
        <v>3</v>
      </c>
      <c r="BE84" s="279">
        <f t="shared" si="14"/>
        <v>57.26</v>
      </c>
      <c r="BF84" s="279">
        <v>11</v>
      </c>
      <c r="BG84" s="279"/>
      <c r="BH84" s="279"/>
      <c r="BI84" s="279">
        <f t="shared" si="15"/>
        <v>0</v>
      </c>
      <c r="BJ84" s="279"/>
      <c r="BK84" s="279">
        <f t="shared" si="20"/>
        <v>6</v>
      </c>
      <c r="BL84" s="279">
        <f t="shared" si="16"/>
        <v>9</v>
      </c>
      <c r="BM84" s="279">
        <f t="shared" si="17"/>
        <v>171.78</v>
      </c>
      <c r="BN84" s="279">
        <f t="shared" si="18"/>
        <v>178</v>
      </c>
    </row>
    <row r="85" spans="2:66" ht="12">
      <c r="B85" t="s">
        <v>1312</v>
      </c>
      <c r="C85" t="s">
        <v>1185</v>
      </c>
      <c r="D85" s="250" t="s">
        <v>1186</v>
      </c>
      <c r="E85" t="s">
        <v>1322</v>
      </c>
      <c r="F85" s="133">
        <v>1571</v>
      </c>
      <c r="G85" s="133"/>
      <c r="H85" s="132" t="s">
        <v>3150</v>
      </c>
      <c r="I85" s="132" t="s">
        <v>3150</v>
      </c>
      <c r="J85" s="132" t="s">
        <v>3150</v>
      </c>
      <c r="K85" s="132" t="s">
        <v>3150</v>
      </c>
      <c r="L85" s="132" t="s">
        <v>3150</v>
      </c>
      <c r="M85" s="132" t="s">
        <v>3292</v>
      </c>
      <c r="N85">
        <v>1</v>
      </c>
      <c r="W85">
        <v>1</v>
      </c>
      <c r="X85">
        <v>1</v>
      </c>
      <c r="Y85">
        <v>6</v>
      </c>
      <c r="Z85">
        <v>3</v>
      </c>
      <c r="AM85" s="279">
        <v>1</v>
      </c>
      <c r="AN85" s="279">
        <v>1</v>
      </c>
      <c r="AO85" s="279">
        <f t="shared" si="11"/>
        <v>28.63</v>
      </c>
      <c r="AP85" s="279">
        <v>3</v>
      </c>
      <c r="AQ85" s="279"/>
      <c r="AR85" s="279"/>
      <c r="AS85" s="279">
        <f t="shared" si="19"/>
        <v>0</v>
      </c>
      <c r="AT85" s="279"/>
      <c r="AU85" s="279"/>
      <c r="AV85" s="279"/>
      <c r="AW85" s="279">
        <f t="shared" si="12"/>
        <v>0</v>
      </c>
      <c r="AX85" s="279">
        <v>3</v>
      </c>
      <c r="AY85" s="279">
        <v>1</v>
      </c>
      <c r="AZ85" s="279">
        <v>1</v>
      </c>
      <c r="BA85" s="279">
        <f t="shared" si="13"/>
        <v>28.63</v>
      </c>
      <c r="BB85" s="279"/>
      <c r="BC85" s="279"/>
      <c r="BD85" s="279"/>
      <c r="BE85" s="279">
        <f t="shared" si="14"/>
        <v>0</v>
      </c>
      <c r="BF85" s="279">
        <v>1</v>
      </c>
      <c r="BG85" s="279"/>
      <c r="BH85" s="279"/>
      <c r="BI85" s="279">
        <f t="shared" si="15"/>
        <v>0</v>
      </c>
      <c r="BJ85" s="279"/>
      <c r="BK85" s="279">
        <f t="shared" si="20"/>
        <v>2</v>
      </c>
      <c r="BL85" s="279">
        <f t="shared" si="16"/>
        <v>2</v>
      </c>
      <c r="BM85" s="279">
        <f t="shared" si="17"/>
        <v>57.26</v>
      </c>
      <c r="BN85" s="279">
        <f t="shared" si="18"/>
        <v>7</v>
      </c>
    </row>
    <row r="86" spans="2:66" ht="12">
      <c r="B86" t="s">
        <v>934</v>
      </c>
      <c r="C86" t="s">
        <v>1187</v>
      </c>
      <c r="D86" t="s">
        <v>1188</v>
      </c>
      <c r="E86" t="s">
        <v>1173</v>
      </c>
      <c r="F86" s="133">
        <v>1440</v>
      </c>
      <c r="G86" s="133" t="s">
        <v>3293</v>
      </c>
      <c r="H86" s="132" t="s">
        <v>3307</v>
      </c>
      <c r="I86" s="132" t="s">
        <v>3307</v>
      </c>
      <c r="J86" s="132" t="s">
        <v>3307</v>
      </c>
      <c r="K86" s="132" t="s">
        <v>3307</v>
      </c>
      <c r="L86" s="132" t="s">
        <v>3307</v>
      </c>
      <c r="N86">
        <v>1</v>
      </c>
      <c r="S86">
        <v>1</v>
      </c>
      <c r="T86">
        <v>1</v>
      </c>
      <c r="U86">
        <v>6</v>
      </c>
      <c r="V86">
        <v>10</v>
      </c>
      <c r="AM86" s="279"/>
      <c r="AN86" s="279"/>
      <c r="AO86" s="279">
        <f t="shared" si="11"/>
        <v>0</v>
      </c>
      <c r="AP86" s="279"/>
      <c r="AQ86" s="279">
        <v>1</v>
      </c>
      <c r="AR86" s="279">
        <v>1</v>
      </c>
      <c r="AS86" s="279">
        <f t="shared" si="19"/>
        <v>28.63</v>
      </c>
      <c r="AT86" s="279"/>
      <c r="AU86" s="279"/>
      <c r="AV86" s="279"/>
      <c r="AW86" s="279">
        <f t="shared" si="12"/>
        <v>0</v>
      </c>
      <c r="AX86" s="279"/>
      <c r="AY86" s="279">
        <v>1</v>
      </c>
      <c r="AZ86" s="279">
        <v>1</v>
      </c>
      <c r="BA86" s="279">
        <f t="shared" si="13"/>
        <v>28.63</v>
      </c>
      <c r="BB86" s="279"/>
      <c r="BC86" s="279"/>
      <c r="BD86" s="279"/>
      <c r="BE86" s="279">
        <f t="shared" si="14"/>
        <v>0</v>
      </c>
      <c r="BF86" s="279"/>
      <c r="BG86" s="279"/>
      <c r="BH86" s="279"/>
      <c r="BI86" s="279">
        <f t="shared" si="15"/>
        <v>0</v>
      </c>
      <c r="BJ86" s="279"/>
      <c r="BK86" s="279">
        <f t="shared" si="20"/>
        <v>2</v>
      </c>
      <c r="BL86" s="279">
        <f t="shared" si="16"/>
        <v>2</v>
      </c>
      <c r="BM86" s="279">
        <f t="shared" si="17"/>
        <v>57.26</v>
      </c>
      <c r="BN86" s="279">
        <f t="shared" si="18"/>
        <v>0</v>
      </c>
    </row>
    <row r="87" spans="1:66" ht="12">
      <c r="A87" t="s">
        <v>3291</v>
      </c>
      <c r="B87" t="s">
        <v>1316</v>
      </c>
      <c r="C87" t="s">
        <v>1189</v>
      </c>
      <c r="D87" s="250" t="s">
        <v>1190</v>
      </c>
      <c r="E87" t="s">
        <v>1176</v>
      </c>
      <c r="F87" s="133">
        <v>1536</v>
      </c>
      <c r="G87" s="133"/>
      <c r="H87" s="132" t="s">
        <v>3294</v>
      </c>
      <c r="I87" s="132" t="s">
        <v>3294</v>
      </c>
      <c r="J87" s="132" t="s">
        <v>3294</v>
      </c>
      <c r="K87" s="132" t="s">
        <v>3294</v>
      </c>
      <c r="L87" s="132" t="s">
        <v>3295</v>
      </c>
      <c r="M87" s="132" t="s">
        <v>3204</v>
      </c>
      <c r="N87">
        <v>1</v>
      </c>
      <c r="AA87">
        <v>1</v>
      </c>
      <c r="AB87">
        <v>1</v>
      </c>
      <c r="AC87">
        <v>4</v>
      </c>
      <c r="AD87">
        <v>2</v>
      </c>
      <c r="AM87" s="279"/>
      <c r="AN87" s="279"/>
      <c r="AO87" s="279">
        <f t="shared" si="11"/>
        <v>0</v>
      </c>
      <c r="AP87" s="279"/>
      <c r="AQ87" s="279"/>
      <c r="AR87" s="279"/>
      <c r="AS87" s="279">
        <f t="shared" si="19"/>
        <v>0</v>
      </c>
      <c r="AT87" s="279"/>
      <c r="AU87" s="279"/>
      <c r="AV87" s="279"/>
      <c r="AW87" s="279">
        <f t="shared" si="12"/>
        <v>0</v>
      </c>
      <c r="AX87" s="279"/>
      <c r="AY87" s="279">
        <v>1</v>
      </c>
      <c r="AZ87" s="279">
        <v>1</v>
      </c>
      <c r="BA87" s="279">
        <f t="shared" si="13"/>
        <v>28.63</v>
      </c>
      <c r="BB87" s="279">
        <v>2</v>
      </c>
      <c r="BC87" s="279"/>
      <c r="BD87" s="279"/>
      <c r="BE87" s="279">
        <f t="shared" si="14"/>
        <v>0</v>
      </c>
      <c r="BF87" s="279">
        <v>1</v>
      </c>
      <c r="BG87" s="279"/>
      <c r="BH87" s="279"/>
      <c r="BI87" s="279">
        <f t="shared" si="15"/>
        <v>0</v>
      </c>
      <c r="BJ87" s="279"/>
      <c r="BK87" s="279">
        <f t="shared" si="20"/>
        <v>1</v>
      </c>
      <c r="BL87" s="279">
        <f t="shared" si="16"/>
        <v>1</v>
      </c>
      <c r="BM87" s="279">
        <f t="shared" si="17"/>
        <v>28.63</v>
      </c>
      <c r="BN87" s="279">
        <f t="shared" si="18"/>
        <v>3</v>
      </c>
    </row>
    <row r="88" spans="2:66" ht="12">
      <c r="B88" t="s">
        <v>1191</v>
      </c>
      <c r="C88" t="s">
        <v>1192</v>
      </c>
      <c r="D88" s="250" t="s">
        <v>1030</v>
      </c>
      <c r="E88" t="s">
        <v>1328</v>
      </c>
      <c r="F88" s="133">
        <v>1610</v>
      </c>
      <c r="G88" s="133"/>
      <c r="H88" s="132" t="s">
        <v>3205</v>
      </c>
      <c r="I88" s="132" t="s">
        <v>3205</v>
      </c>
      <c r="J88" s="132" t="s">
        <v>3205</v>
      </c>
      <c r="K88" s="132" t="s">
        <v>3205</v>
      </c>
      <c r="L88" s="132" t="s">
        <v>3206</v>
      </c>
      <c r="M88" s="132" t="s">
        <v>3207</v>
      </c>
      <c r="N88">
        <v>5</v>
      </c>
      <c r="O88">
        <v>1</v>
      </c>
      <c r="P88">
        <v>2</v>
      </c>
      <c r="Q88">
        <v>20</v>
      </c>
      <c r="R88">
        <v>43</v>
      </c>
      <c r="S88">
        <v>1</v>
      </c>
      <c r="T88">
        <v>1</v>
      </c>
      <c r="U88">
        <v>12</v>
      </c>
      <c r="V88">
        <v>2</v>
      </c>
      <c r="W88">
        <v>1</v>
      </c>
      <c r="X88">
        <v>1</v>
      </c>
      <c r="Y88">
        <v>4</v>
      </c>
      <c r="Z88">
        <v>8</v>
      </c>
      <c r="AA88">
        <v>1</v>
      </c>
      <c r="AB88">
        <v>1</v>
      </c>
      <c r="AC88">
        <v>9</v>
      </c>
      <c r="AD88">
        <v>18</v>
      </c>
      <c r="AE88">
        <v>2</v>
      </c>
      <c r="AF88">
        <v>1</v>
      </c>
      <c r="AG88">
        <v>19</v>
      </c>
      <c r="AH88">
        <v>15</v>
      </c>
      <c r="AM88" s="279">
        <v>2</v>
      </c>
      <c r="AN88" s="279">
        <v>2</v>
      </c>
      <c r="AO88" s="279">
        <f t="shared" si="11"/>
        <v>57.26</v>
      </c>
      <c r="AP88" s="279">
        <v>15</v>
      </c>
      <c r="AQ88" s="279">
        <v>1</v>
      </c>
      <c r="AR88" s="279">
        <v>2</v>
      </c>
      <c r="AS88" s="279">
        <f t="shared" si="19"/>
        <v>28.63</v>
      </c>
      <c r="AT88" s="279">
        <v>22</v>
      </c>
      <c r="AU88" s="279">
        <v>1</v>
      </c>
      <c r="AV88" s="279">
        <v>1</v>
      </c>
      <c r="AW88" s="279">
        <f t="shared" si="12"/>
        <v>28.63</v>
      </c>
      <c r="AX88" s="279"/>
      <c r="AY88" s="279"/>
      <c r="AZ88" s="279"/>
      <c r="BA88" s="279">
        <f t="shared" si="13"/>
        <v>0</v>
      </c>
      <c r="BB88" s="279"/>
      <c r="BC88" s="279">
        <v>2</v>
      </c>
      <c r="BD88" s="279">
        <v>1</v>
      </c>
      <c r="BE88" s="279">
        <f t="shared" si="14"/>
        <v>57.26</v>
      </c>
      <c r="BF88" s="279">
        <v>29</v>
      </c>
      <c r="BG88" s="279"/>
      <c r="BH88" s="279"/>
      <c r="BI88" s="279">
        <f t="shared" si="15"/>
        <v>0</v>
      </c>
      <c r="BJ88" s="279"/>
      <c r="BK88" s="279">
        <f t="shared" si="20"/>
        <v>6</v>
      </c>
      <c r="BL88" s="279">
        <f t="shared" si="16"/>
        <v>6</v>
      </c>
      <c r="BM88" s="279">
        <f t="shared" si="17"/>
        <v>171.78</v>
      </c>
      <c r="BN88" s="279">
        <f t="shared" si="18"/>
        <v>66</v>
      </c>
    </row>
    <row r="89" spans="2:66" ht="12">
      <c r="B89" t="s">
        <v>1191</v>
      </c>
      <c r="C89" t="s">
        <v>1031</v>
      </c>
      <c r="D89" s="250" t="s">
        <v>1032</v>
      </c>
      <c r="E89" t="s">
        <v>1328</v>
      </c>
      <c r="F89" s="133">
        <v>1610</v>
      </c>
      <c r="G89" s="133"/>
      <c r="H89" s="132" t="s">
        <v>3208</v>
      </c>
      <c r="I89" s="132" t="s">
        <v>3208</v>
      </c>
      <c r="J89" s="132" t="s">
        <v>3208</v>
      </c>
      <c r="K89" s="132" t="s">
        <v>3208</v>
      </c>
      <c r="L89" s="132" t="s">
        <v>3209</v>
      </c>
      <c r="M89" s="132" t="s">
        <v>3210</v>
      </c>
      <c r="N89">
        <v>5</v>
      </c>
      <c r="O89">
        <v>1</v>
      </c>
      <c r="P89">
        <v>1</v>
      </c>
      <c r="Q89">
        <v>18</v>
      </c>
      <c r="R89">
        <v>6</v>
      </c>
      <c r="S89">
        <v>1</v>
      </c>
      <c r="T89">
        <v>1</v>
      </c>
      <c r="U89">
        <v>10</v>
      </c>
      <c r="V89">
        <v>8</v>
      </c>
      <c r="W89">
        <v>1</v>
      </c>
      <c r="X89">
        <v>1</v>
      </c>
      <c r="Y89">
        <v>5</v>
      </c>
      <c r="Z89">
        <v>8</v>
      </c>
      <c r="AA89">
        <v>1</v>
      </c>
      <c r="AB89">
        <v>1</v>
      </c>
      <c r="AC89">
        <v>10</v>
      </c>
      <c r="AD89">
        <v>16</v>
      </c>
      <c r="AE89">
        <v>2</v>
      </c>
      <c r="AF89">
        <v>2</v>
      </c>
      <c r="AG89">
        <v>25</v>
      </c>
      <c r="AH89">
        <v>22</v>
      </c>
      <c r="AM89" s="279">
        <v>1</v>
      </c>
      <c r="AN89" s="279">
        <v>2</v>
      </c>
      <c r="AO89" s="279">
        <f t="shared" si="11"/>
        <v>28.63</v>
      </c>
      <c r="AP89" s="279">
        <v>49</v>
      </c>
      <c r="AQ89" s="279"/>
      <c r="AR89" s="279"/>
      <c r="AS89" s="279">
        <f t="shared" si="19"/>
        <v>0</v>
      </c>
      <c r="AT89" s="279">
        <v>11</v>
      </c>
      <c r="AU89" s="279">
        <v>2</v>
      </c>
      <c r="AV89" s="279">
        <v>1</v>
      </c>
      <c r="AW89" s="279">
        <f t="shared" si="12"/>
        <v>57.26</v>
      </c>
      <c r="AX89" s="279"/>
      <c r="AY89" s="279"/>
      <c r="AZ89" s="279"/>
      <c r="BA89" s="279">
        <f t="shared" si="13"/>
        <v>0</v>
      </c>
      <c r="BB89" s="279">
        <v>23</v>
      </c>
      <c r="BC89" s="279">
        <v>2</v>
      </c>
      <c r="BD89" s="279">
        <v>1</v>
      </c>
      <c r="BE89" s="279">
        <f t="shared" si="14"/>
        <v>57.26</v>
      </c>
      <c r="BF89" s="279">
        <v>39</v>
      </c>
      <c r="BG89" s="279"/>
      <c r="BH89" s="279"/>
      <c r="BI89" s="279">
        <f t="shared" si="15"/>
        <v>0</v>
      </c>
      <c r="BJ89" s="279"/>
      <c r="BK89" s="279">
        <f t="shared" si="20"/>
        <v>5</v>
      </c>
      <c r="BL89" s="279">
        <f t="shared" si="16"/>
        <v>4</v>
      </c>
      <c r="BM89" s="279">
        <f t="shared" si="17"/>
        <v>143.15</v>
      </c>
      <c r="BN89" s="279">
        <f t="shared" si="18"/>
        <v>122</v>
      </c>
    </row>
    <row r="90" spans="2:66" ht="12">
      <c r="B90" t="s">
        <v>1191</v>
      </c>
      <c r="C90" t="s">
        <v>865</v>
      </c>
      <c r="D90" s="250" t="s">
        <v>866</v>
      </c>
      <c r="E90" t="s">
        <v>1328</v>
      </c>
      <c r="F90" s="133">
        <v>1602</v>
      </c>
      <c r="G90" s="133"/>
      <c r="H90" s="132" t="s">
        <v>3211</v>
      </c>
      <c r="I90" s="132" t="s">
        <v>3211</v>
      </c>
      <c r="J90" s="132" t="s">
        <v>3211</v>
      </c>
      <c r="K90" s="132" t="s">
        <v>3211</v>
      </c>
      <c r="L90" s="132" t="s">
        <v>3212</v>
      </c>
      <c r="M90" s="132" t="s">
        <v>3213</v>
      </c>
      <c r="N90">
        <v>5</v>
      </c>
      <c r="O90">
        <v>1</v>
      </c>
      <c r="P90">
        <v>1</v>
      </c>
      <c r="Q90">
        <v>8</v>
      </c>
      <c r="R90">
        <v>5</v>
      </c>
      <c r="S90">
        <v>1</v>
      </c>
      <c r="T90">
        <v>1</v>
      </c>
      <c r="U90">
        <v>10</v>
      </c>
      <c r="V90">
        <v>7</v>
      </c>
      <c r="W90">
        <v>1</v>
      </c>
      <c r="X90">
        <v>1</v>
      </c>
      <c r="Y90">
        <v>1</v>
      </c>
      <c r="Z90">
        <v>7</v>
      </c>
      <c r="AA90">
        <v>1</v>
      </c>
      <c r="AB90">
        <v>1</v>
      </c>
      <c r="AC90">
        <v>5</v>
      </c>
      <c r="AD90">
        <v>5</v>
      </c>
      <c r="AE90">
        <v>1</v>
      </c>
      <c r="AF90">
        <v>1</v>
      </c>
      <c r="AG90">
        <v>6</v>
      </c>
      <c r="AH90">
        <v>1</v>
      </c>
      <c r="AM90" s="279">
        <v>1</v>
      </c>
      <c r="AN90" s="279">
        <v>1</v>
      </c>
      <c r="AO90" s="279">
        <f t="shared" si="11"/>
        <v>28.63</v>
      </c>
      <c r="AP90" s="279">
        <v>23</v>
      </c>
      <c r="AQ90" s="279"/>
      <c r="AR90" s="279"/>
      <c r="AS90" s="279">
        <f t="shared" si="19"/>
        <v>0</v>
      </c>
      <c r="AT90" s="279">
        <v>12</v>
      </c>
      <c r="AU90" s="279">
        <v>1</v>
      </c>
      <c r="AV90" s="279">
        <v>1</v>
      </c>
      <c r="AW90" s="279">
        <f t="shared" si="12"/>
        <v>28.63</v>
      </c>
      <c r="AX90" s="279">
        <v>5</v>
      </c>
      <c r="AY90" s="279"/>
      <c r="AZ90" s="279"/>
      <c r="BA90" s="279">
        <f t="shared" si="13"/>
        <v>0</v>
      </c>
      <c r="BB90" s="279"/>
      <c r="BC90" s="279"/>
      <c r="BD90" s="279"/>
      <c r="BE90" s="279">
        <f t="shared" si="14"/>
        <v>0</v>
      </c>
      <c r="BF90" s="279">
        <v>19</v>
      </c>
      <c r="BG90" s="279"/>
      <c r="BH90" s="279"/>
      <c r="BI90" s="279">
        <f t="shared" si="15"/>
        <v>0</v>
      </c>
      <c r="BJ90" s="279"/>
      <c r="BK90" s="279">
        <f t="shared" si="20"/>
        <v>2</v>
      </c>
      <c r="BL90" s="279">
        <f t="shared" si="16"/>
        <v>2</v>
      </c>
      <c r="BM90" s="279">
        <f t="shared" si="17"/>
        <v>57.26</v>
      </c>
      <c r="BN90" s="279">
        <f t="shared" si="18"/>
        <v>59</v>
      </c>
    </row>
    <row r="91" spans="1:66" ht="12">
      <c r="A91" t="s">
        <v>3291</v>
      </c>
      <c r="B91" t="s">
        <v>1191</v>
      </c>
      <c r="C91" t="s">
        <v>867</v>
      </c>
      <c r="D91" s="250" t="s">
        <v>868</v>
      </c>
      <c r="E91" t="s">
        <v>1245</v>
      </c>
      <c r="F91" s="133">
        <v>1612</v>
      </c>
      <c r="G91" s="133"/>
      <c r="H91" s="132" t="s">
        <v>3214</v>
      </c>
      <c r="I91" s="132" t="s">
        <v>3214</v>
      </c>
      <c r="J91" s="132" t="s">
        <v>3214</v>
      </c>
      <c r="K91" s="132" t="s">
        <v>3214</v>
      </c>
      <c r="L91" s="132" t="s">
        <v>3215</v>
      </c>
      <c r="M91" s="132" t="s">
        <v>3216</v>
      </c>
      <c r="N91">
        <v>5</v>
      </c>
      <c r="O91">
        <v>1</v>
      </c>
      <c r="P91">
        <v>1</v>
      </c>
      <c r="Q91">
        <v>9</v>
      </c>
      <c r="R91">
        <v>8</v>
      </c>
      <c r="S91">
        <v>1</v>
      </c>
      <c r="T91">
        <v>1</v>
      </c>
      <c r="U91">
        <v>16</v>
      </c>
      <c r="V91">
        <v>10</v>
      </c>
      <c r="W91">
        <v>1</v>
      </c>
      <c r="X91">
        <v>1</v>
      </c>
      <c r="Y91">
        <v>10</v>
      </c>
      <c r="Z91">
        <v>17</v>
      </c>
      <c r="AA91">
        <v>2</v>
      </c>
      <c r="AB91">
        <v>1</v>
      </c>
      <c r="AC91">
        <v>19</v>
      </c>
      <c r="AD91">
        <v>8</v>
      </c>
      <c r="AE91">
        <v>2</v>
      </c>
      <c r="AF91">
        <v>1</v>
      </c>
      <c r="AG91">
        <v>27</v>
      </c>
      <c r="AH91">
        <v>5</v>
      </c>
      <c r="AM91" s="279">
        <v>2</v>
      </c>
      <c r="AN91" s="279">
        <v>2</v>
      </c>
      <c r="AO91" s="279">
        <f t="shared" si="11"/>
        <v>57.26</v>
      </c>
      <c r="AP91" s="279">
        <v>30</v>
      </c>
      <c r="AQ91" s="279">
        <v>1</v>
      </c>
      <c r="AR91" s="279">
        <v>1</v>
      </c>
      <c r="AS91" s="279">
        <f t="shared" si="19"/>
        <v>28.63</v>
      </c>
      <c r="AT91" s="279">
        <v>18</v>
      </c>
      <c r="AU91" s="279">
        <v>1</v>
      </c>
      <c r="AV91" s="279">
        <v>1</v>
      </c>
      <c r="AW91" s="279">
        <f t="shared" si="12"/>
        <v>28.63</v>
      </c>
      <c r="AX91" s="279">
        <v>21</v>
      </c>
      <c r="AY91" s="279"/>
      <c r="AZ91" s="279"/>
      <c r="BA91" s="279">
        <f t="shared" si="13"/>
        <v>0</v>
      </c>
      <c r="BB91" s="279">
        <v>16</v>
      </c>
      <c r="BC91" s="279">
        <v>3</v>
      </c>
      <c r="BD91" s="279">
        <v>2</v>
      </c>
      <c r="BE91" s="279">
        <f t="shared" si="14"/>
        <v>85.89</v>
      </c>
      <c r="BF91" s="279">
        <v>9</v>
      </c>
      <c r="BG91" s="279"/>
      <c r="BH91" s="279"/>
      <c r="BI91" s="279">
        <f t="shared" si="15"/>
        <v>0</v>
      </c>
      <c r="BJ91" s="279"/>
      <c r="BK91" s="279">
        <f t="shared" si="20"/>
        <v>7</v>
      </c>
      <c r="BL91" s="279">
        <f t="shared" si="16"/>
        <v>6</v>
      </c>
      <c r="BM91" s="279">
        <f t="shared" si="17"/>
        <v>200.41</v>
      </c>
      <c r="BN91" s="279">
        <f t="shared" si="18"/>
        <v>94</v>
      </c>
    </row>
    <row r="92" spans="2:66" ht="12">
      <c r="B92" t="s">
        <v>1191</v>
      </c>
      <c r="C92" t="s">
        <v>869</v>
      </c>
      <c r="D92" s="250" t="s">
        <v>870</v>
      </c>
      <c r="E92" t="s">
        <v>1328</v>
      </c>
      <c r="F92" s="133">
        <v>1609</v>
      </c>
      <c r="G92" s="133"/>
      <c r="H92" s="132" t="s">
        <v>3217</v>
      </c>
      <c r="I92" s="132" t="s">
        <v>3217</v>
      </c>
      <c r="J92" s="132" t="s">
        <v>3217</v>
      </c>
      <c r="K92" s="132" t="s">
        <v>3217</v>
      </c>
      <c r="L92" s="132" t="s">
        <v>3218</v>
      </c>
      <c r="M92" s="132" t="s">
        <v>3219</v>
      </c>
      <c r="N92">
        <v>5</v>
      </c>
      <c r="O92">
        <v>1</v>
      </c>
      <c r="P92">
        <v>1</v>
      </c>
      <c r="Q92">
        <v>10</v>
      </c>
      <c r="R92">
        <v>2</v>
      </c>
      <c r="S92">
        <v>1</v>
      </c>
      <c r="T92">
        <v>1</v>
      </c>
      <c r="U92">
        <v>7</v>
      </c>
      <c r="V92">
        <v>9</v>
      </c>
      <c r="W92">
        <v>1</v>
      </c>
      <c r="X92">
        <v>1</v>
      </c>
      <c r="Y92">
        <v>4</v>
      </c>
      <c r="Z92">
        <v>3</v>
      </c>
      <c r="AA92">
        <v>1</v>
      </c>
      <c r="AB92">
        <v>1</v>
      </c>
      <c r="AC92">
        <v>7</v>
      </c>
      <c r="AD92">
        <v>4</v>
      </c>
      <c r="AE92">
        <v>1</v>
      </c>
      <c r="AF92">
        <v>1</v>
      </c>
      <c r="AG92">
        <v>4</v>
      </c>
      <c r="AH92">
        <v>3</v>
      </c>
      <c r="AM92" s="279"/>
      <c r="AN92" s="279"/>
      <c r="AO92" s="279">
        <f t="shared" si="11"/>
        <v>0</v>
      </c>
      <c r="AP92" s="279">
        <v>6</v>
      </c>
      <c r="AQ92" s="279">
        <v>1</v>
      </c>
      <c r="AR92" s="279">
        <v>1</v>
      </c>
      <c r="AS92" s="279">
        <f t="shared" si="19"/>
        <v>28.63</v>
      </c>
      <c r="AT92" s="279">
        <v>9</v>
      </c>
      <c r="AU92" s="279">
        <v>1</v>
      </c>
      <c r="AV92" s="279">
        <v>1</v>
      </c>
      <c r="AW92" s="279">
        <f t="shared" si="12"/>
        <v>28.63</v>
      </c>
      <c r="AX92" s="279">
        <v>5</v>
      </c>
      <c r="AY92" s="279"/>
      <c r="AZ92" s="279"/>
      <c r="BA92" s="279">
        <f t="shared" si="13"/>
        <v>0</v>
      </c>
      <c r="BB92" s="279">
        <v>7</v>
      </c>
      <c r="BC92" s="279">
        <v>1</v>
      </c>
      <c r="BD92" s="279">
        <v>1</v>
      </c>
      <c r="BE92" s="279">
        <f t="shared" si="14"/>
        <v>28.63</v>
      </c>
      <c r="BF92" s="279">
        <v>5</v>
      </c>
      <c r="BG92" s="279"/>
      <c r="BH92" s="279"/>
      <c r="BI92" s="279">
        <f t="shared" si="15"/>
        <v>0</v>
      </c>
      <c r="BJ92" s="279"/>
      <c r="BK92" s="279">
        <f t="shared" si="20"/>
        <v>3</v>
      </c>
      <c r="BL92" s="279">
        <f t="shared" si="16"/>
        <v>3</v>
      </c>
      <c r="BM92" s="279">
        <f t="shared" si="17"/>
        <v>85.89</v>
      </c>
      <c r="BN92" s="279">
        <f t="shared" si="18"/>
        <v>32</v>
      </c>
    </row>
    <row r="93" spans="2:66" ht="12">
      <c r="B93" t="s">
        <v>1191</v>
      </c>
      <c r="C93" t="s">
        <v>1043</v>
      </c>
      <c r="D93" s="250" t="s">
        <v>1044</v>
      </c>
      <c r="E93" t="s">
        <v>1328</v>
      </c>
      <c r="F93" s="133">
        <v>1609</v>
      </c>
      <c r="G93" s="133"/>
      <c r="H93" s="132" t="s">
        <v>3220</v>
      </c>
      <c r="I93" s="132" t="s">
        <v>3220</v>
      </c>
      <c r="J93" s="132" t="s">
        <v>3220</v>
      </c>
      <c r="K93" s="132" t="s">
        <v>3220</v>
      </c>
      <c r="L93" s="132" t="s">
        <v>3221</v>
      </c>
      <c r="M93" s="132" t="s">
        <v>3222</v>
      </c>
      <c r="N93">
        <v>5</v>
      </c>
      <c r="O93">
        <v>1</v>
      </c>
      <c r="P93">
        <v>2</v>
      </c>
      <c r="Q93">
        <v>7</v>
      </c>
      <c r="R93">
        <v>28</v>
      </c>
      <c r="S93">
        <v>1</v>
      </c>
      <c r="T93">
        <v>1</v>
      </c>
      <c r="U93">
        <v>8</v>
      </c>
      <c r="V93">
        <v>2</v>
      </c>
      <c r="W93">
        <v>1</v>
      </c>
      <c r="X93">
        <v>1</v>
      </c>
      <c r="Y93">
        <v>5</v>
      </c>
      <c r="Z93">
        <v>2</v>
      </c>
      <c r="AA93">
        <v>1</v>
      </c>
      <c r="AB93">
        <v>1</v>
      </c>
      <c r="AC93">
        <v>7</v>
      </c>
      <c r="AD93">
        <v>1</v>
      </c>
      <c r="AE93">
        <v>1</v>
      </c>
      <c r="AF93">
        <v>2</v>
      </c>
      <c r="AG93">
        <v>9</v>
      </c>
      <c r="AH93">
        <v>26</v>
      </c>
      <c r="AM93" s="279">
        <v>1</v>
      </c>
      <c r="AN93" s="279">
        <v>1</v>
      </c>
      <c r="AO93" s="279">
        <f t="shared" si="11"/>
        <v>28.63</v>
      </c>
      <c r="AP93" s="279">
        <v>5</v>
      </c>
      <c r="AQ93" s="279">
        <v>1</v>
      </c>
      <c r="AR93" s="279">
        <v>1</v>
      </c>
      <c r="AS93" s="279">
        <f t="shared" si="19"/>
        <v>28.63</v>
      </c>
      <c r="AT93" s="279"/>
      <c r="AU93" s="279">
        <v>1</v>
      </c>
      <c r="AV93" s="279">
        <v>1</v>
      </c>
      <c r="AW93" s="279">
        <f t="shared" si="12"/>
        <v>28.63</v>
      </c>
      <c r="AX93" s="279">
        <v>6</v>
      </c>
      <c r="AY93" s="279"/>
      <c r="AZ93" s="279"/>
      <c r="BA93" s="279">
        <f t="shared" si="13"/>
        <v>0</v>
      </c>
      <c r="BB93" s="279">
        <v>5</v>
      </c>
      <c r="BC93" s="279">
        <v>2</v>
      </c>
      <c r="BD93" s="279">
        <v>2</v>
      </c>
      <c r="BE93" s="279">
        <f t="shared" si="14"/>
        <v>57.26</v>
      </c>
      <c r="BF93" s="279">
        <v>18</v>
      </c>
      <c r="BG93" s="279"/>
      <c r="BH93" s="279"/>
      <c r="BI93" s="279">
        <f t="shared" si="15"/>
        <v>0</v>
      </c>
      <c r="BJ93" s="279"/>
      <c r="BK93" s="279">
        <f t="shared" si="20"/>
        <v>5</v>
      </c>
      <c r="BL93" s="279">
        <f t="shared" si="16"/>
        <v>5</v>
      </c>
      <c r="BM93" s="279">
        <f t="shared" si="17"/>
        <v>143.15</v>
      </c>
      <c r="BN93" s="279">
        <f t="shared" si="18"/>
        <v>34</v>
      </c>
    </row>
    <row r="94" spans="1:66" ht="12">
      <c r="A94" t="s">
        <v>3291</v>
      </c>
      <c r="B94" t="s">
        <v>1191</v>
      </c>
      <c r="C94" t="s">
        <v>1209</v>
      </c>
      <c r="D94" s="250" t="s">
        <v>1210</v>
      </c>
      <c r="E94" t="s">
        <v>1310</v>
      </c>
      <c r="F94" s="133">
        <v>1606</v>
      </c>
      <c r="G94" s="133"/>
      <c r="H94" s="132" t="s">
        <v>3223</v>
      </c>
      <c r="I94" s="132" t="s">
        <v>3223</v>
      </c>
      <c r="J94" s="132" t="s">
        <v>3223</v>
      </c>
      <c r="K94" s="132" t="s">
        <v>3223</v>
      </c>
      <c r="L94" s="132" t="s">
        <v>3257</v>
      </c>
      <c r="M94" s="132" t="s">
        <v>3258</v>
      </c>
      <c r="N94">
        <v>5</v>
      </c>
      <c r="O94">
        <v>2</v>
      </c>
      <c r="P94">
        <v>1</v>
      </c>
      <c r="Q94">
        <v>21</v>
      </c>
      <c r="R94">
        <v>17</v>
      </c>
      <c r="S94">
        <v>2</v>
      </c>
      <c r="T94">
        <v>2</v>
      </c>
      <c r="U94">
        <v>26</v>
      </c>
      <c r="V94">
        <v>23</v>
      </c>
      <c r="W94">
        <v>2</v>
      </c>
      <c r="X94">
        <v>2</v>
      </c>
      <c r="Y94">
        <v>18</v>
      </c>
      <c r="Z94">
        <v>26</v>
      </c>
      <c r="AA94">
        <v>2</v>
      </c>
      <c r="AB94">
        <v>2</v>
      </c>
      <c r="AC94">
        <v>22</v>
      </c>
      <c r="AD94">
        <v>17</v>
      </c>
      <c r="AE94">
        <v>2</v>
      </c>
      <c r="AF94">
        <v>2</v>
      </c>
      <c r="AG94">
        <v>19</v>
      </c>
      <c r="AH94">
        <v>19</v>
      </c>
      <c r="AM94" s="279">
        <v>2</v>
      </c>
      <c r="AN94" s="279">
        <v>2</v>
      </c>
      <c r="AO94" s="279">
        <f t="shared" si="11"/>
        <v>57.26</v>
      </c>
      <c r="AP94" s="279">
        <v>48</v>
      </c>
      <c r="AQ94" s="279">
        <v>2</v>
      </c>
      <c r="AR94" s="279">
        <v>5</v>
      </c>
      <c r="AS94" s="279">
        <f t="shared" si="19"/>
        <v>57.26</v>
      </c>
      <c r="AT94" s="279">
        <v>25</v>
      </c>
      <c r="AU94" s="279">
        <v>2</v>
      </c>
      <c r="AV94" s="279">
        <v>3</v>
      </c>
      <c r="AW94" s="279">
        <f t="shared" si="12"/>
        <v>57.26</v>
      </c>
      <c r="AX94" s="279">
        <v>35</v>
      </c>
      <c r="AY94" s="279">
        <v>2</v>
      </c>
      <c r="AZ94" s="279">
        <v>3</v>
      </c>
      <c r="BA94" s="279">
        <f t="shared" si="13"/>
        <v>57.26</v>
      </c>
      <c r="BB94" s="279">
        <v>36</v>
      </c>
      <c r="BC94" s="279">
        <v>2</v>
      </c>
      <c r="BD94" s="279">
        <v>3</v>
      </c>
      <c r="BE94" s="279">
        <f t="shared" si="14"/>
        <v>57.26</v>
      </c>
      <c r="BF94" s="279">
        <v>34</v>
      </c>
      <c r="BG94" s="279"/>
      <c r="BH94" s="279"/>
      <c r="BI94" s="279">
        <f t="shared" si="15"/>
        <v>0</v>
      </c>
      <c r="BJ94" s="279"/>
      <c r="BK94" s="279">
        <f t="shared" si="20"/>
        <v>10</v>
      </c>
      <c r="BL94" s="279">
        <f t="shared" si="16"/>
        <v>16</v>
      </c>
      <c r="BM94" s="279">
        <f t="shared" si="17"/>
        <v>286.3</v>
      </c>
      <c r="BN94" s="279">
        <f t="shared" si="18"/>
        <v>178</v>
      </c>
    </row>
    <row r="95" spans="2:66" ht="12">
      <c r="B95" t="s">
        <v>1191</v>
      </c>
      <c r="C95" t="s">
        <v>1211</v>
      </c>
      <c r="D95" s="250" t="s">
        <v>1049</v>
      </c>
      <c r="E95" t="s">
        <v>1328</v>
      </c>
      <c r="F95" s="133">
        <v>1655</v>
      </c>
      <c r="G95" s="133"/>
      <c r="H95" s="132" t="s">
        <v>3259</v>
      </c>
      <c r="I95" s="132" t="s">
        <v>3259</v>
      </c>
      <c r="J95" s="132" t="s">
        <v>3259</v>
      </c>
      <c r="K95" s="132" t="s">
        <v>3259</v>
      </c>
      <c r="L95" s="132" t="s">
        <v>3260</v>
      </c>
      <c r="M95" s="132" t="s">
        <v>3193</v>
      </c>
      <c r="N95">
        <v>2</v>
      </c>
      <c r="S95">
        <v>1</v>
      </c>
      <c r="T95">
        <v>1</v>
      </c>
      <c r="U95">
        <v>7</v>
      </c>
      <c r="V95">
        <v>4</v>
      </c>
      <c r="AA95">
        <v>1</v>
      </c>
      <c r="AB95">
        <v>1</v>
      </c>
      <c r="AC95">
        <v>5</v>
      </c>
      <c r="AD95">
        <v>7</v>
      </c>
      <c r="AM95" s="279">
        <v>1</v>
      </c>
      <c r="AN95" s="279">
        <v>1</v>
      </c>
      <c r="AO95" s="279">
        <f t="shared" si="11"/>
        <v>28.63</v>
      </c>
      <c r="AP95" s="279"/>
      <c r="AQ95" s="279"/>
      <c r="AR95" s="279"/>
      <c r="AS95" s="279">
        <f t="shared" si="19"/>
        <v>0</v>
      </c>
      <c r="AT95" s="279"/>
      <c r="AU95" s="279">
        <v>1</v>
      </c>
      <c r="AV95" s="279">
        <v>1</v>
      </c>
      <c r="AW95" s="279">
        <f t="shared" si="12"/>
        <v>28.63</v>
      </c>
      <c r="AX95" s="279">
        <v>1</v>
      </c>
      <c r="AY95" s="279"/>
      <c r="AZ95" s="279"/>
      <c r="BA95" s="279">
        <f t="shared" si="13"/>
        <v>0</v>
      </c>
      <c r="BB95" s="279"/>
      <c r="BC95" s="279"/>
      <c r="BD95" s="279"/>
      <c r="BE95" s="279">
        <f t="shared" si="14"/>
        <v>0</v>
      </c>
      <c r="BF95" s="279"/>
      <c r="BG95" s="279"/>
      <c r="BH95" s="279"/>
      <c r="BI95" s="279">
        <f t="shared" si="15"/>
        <v>0</v>
      </c>
      <c r="BJ95" s="279"/>
      <c r="BK95" s="279">
        <f t="shared" si="20"/>
        <v>2</v>
      </c>
      <c r="BL95" s="279">
        <f t="shared" si="16"/>
        <v>2</v>
      </c>
      <c r="BM95" s="279">
        <f t="shared" si="17"/>
        <v>57.26</v>
      </c>
      <c r="BN95" s="279">
        <f t="shared" si="18"/>
        <v>1</v>
      </c>
    </row>
    <row r="96" spans="2:66" ht="12">
      <c r="B96" t="s">
        <v>1191</v>
      </c>
      <c r="C96" t="s">
        <v>1050</v>
      </c>
      <c r="D96" s="253" t="s">
        <v>1051</v>
      </c>
      <c r="E96" t="s">
        <v>1328</v>
      </c>
      <c r="F96" s="133">
        <v>1609</v>
      </c>
      <c r="G96" s="133"/>
      <c r="H96" s="132" t="s">
        <v>984</v>
      </c>
      <c r="I96" s="132" t="s">
        <v>984</v>
      </c>
      <c r="J96" s="132" t="s">
        <v>3300</v>
      </c>
      <c r="K96" s="132" t="s">
        <v>3261</v>
      </c>
      <c r="L96" s="132" t="s">
        <v>3200</v>
      </c>
      <c r="M96" s="132" t="s">
        <v>3201</v>
      </c>
      <c r="N96">
        <v>2</v>
      </c>
      <c r="S96">
        <v>1</v>
      </c>
      <c r="T96">
        <v>1</v>
      </c>
      <c r="U96">
        <v>1</v>
      </c>
      <c r="V96">
        <v>2</v>
      </c>
      <c r="AE96">
        <v>1</v>
      </c>
      <c r="AF96">
        <v>1</v>
      </c>
      <c r="AG96">
        <v>3</v>
      </c>
      <c r="AH96">
        <v>2</v>
      </c>
      <c r="AM96" s="279"/>
      <c r="AN96" s="279"/>
      <c r="AO96" s="279">
        <f t="shared" si="11"/>
        <v>0</v>
      </c>
      <c r="AP96" s="279"/>
      <c r="AQ96" s="279">
        <v>1</v>
      </c>
      <c r="AR96" s="279">
        <v>1</v>
      </c>
      <c r="AS96" s="279">
        <f t="shared" si="19"/>
        <v>28.63</v>
      </c>
      <c r="AT96" s="279"/>
      <c r="AU96" s="279"/>
      <c r="AV96" s="279"/>
      <c r="AW96" s="279">
        <f t="shared" si="12"/>
        <v>0</v>
      </c>
      <c r="AX96" s="279"/>
      <c r="AY96" s="279"/>
      <c r="AZ96" s="279"/>
      <c r="BA96" s="279">
        <f t="shared" si="13"/>
        <v>0</v>
      </c>
      <c r="BB96" s="279"/>
      <c r="BC96" s="279">
        <v>1</v>
      </c>
      <c r="BD96" s="279">
        <v>1</v>
      </c>
      <c r="BE96" s="279">
        <f t="shared" si="14"/>
        <v>28.63</v>
      </c>
      <c r="BF96" s="279"/>
      <c r="BG96" s="279"/>
      <c r="BH96" s="279"/>
      <c r="BI96" s="279">
        <f t="shared" si="15"/>
        <v>0</v>
      </c>
      <c r="BJ96" s="279"/>
      <c r="BK96" s="279">
        <f t="shared" si="20"/>
        <v>2</v>
      </c>
      <c r="BL96" s="279">
        <f t="shared" si="16"/>
        <v>2</v>
      </c>
      <c r="BM96" s="279">
        <f t="shared" si="17"/>
        <v>57.26</v>
      </c>
      <c r="BN96" s="279">
        <f t="shared" si="18"/>
        <v>0</v>
      </c>
    </row>
    <row r="97" spans="2:66" ht="12">
      <c r="B97" t="s">
        <v>1191</v>
      </c>
      <c r="C97" t="s">
        <v>1052</v>
      </c>
      <c r="D97" s="250" t="s">
        <v>1053</v>
      </c>
      <c r="E97" t="s">
        <v>1328</v>
      </c>
      <c r="F97" s="133">
        <v>1615</v>
      </c>
      <c r="G97" s="133"/>
      <c r="H97" s="132" t="s">
        <v>3307</v>
      </c>
      <c r="I97" s="132" t="s">
        <v>3307</v>
      </c>
      <c r="J97" s="132" t="s">
        <v>3307</v>
      </c>
      <c r="K97" s="132" t="s">
        <v>3307</v>
      </c>
      <c r="L97" s="132" t="s">
        <v>3202</v>
      </c>
      <c r="M97" s="132" t="s">
        <v>984</v>
      </c>
      <c r="N97">
        <v>3</v>
      </c>
      <c r="O97">
        <v>1</v>
      </c>
      <c r="P97">
        <v>1</v>
      </c>
      <c r="Q97">
        <v>4</v>
      </c>
      <c r="R97">
        <v>1</v>
      </c>
      <c r="W97">
        <v>1</v>
      </c>
      <c r="X97">
        <v>1</v>
      </c>
      <c r="Y97">
        <v>2</v>
      </c>
      <c r="Z97">
        <v>1</v>
      </c>
      <c r="AE97">
        <v>1</v>
      </c>
      <c r="AF97">
        <v>1</v>
      </c>
      <c r="AG97">
        <v>1</v>
      </c>
      <c r="AH97">
        <v>1</v>
      </c>
      <c r="AM97" s="279">
        <v>1</v>
      </c>
      <c r="AN97" s="279">
        <v>1</v>
      </c>
      <c r="AO97" s="279">
        <f t="shared" si="11"/>
        <v>28.63</v>
      </c>
      <c r="AP97" s="279"/>
      <c r="AQ97" s="279"/>
      <c r="AR97" s="279"/>
      <c r="AS97" s="279">
        <f t="shared" si="19"/>
        <v>0</v>
      </c>
      <c r="AT97" s="279"/>
      <c r="AU97" s="279">
        <v>1</v>
      </c>
      <c r="AV97" s="279">
        <v>1</v>
      </c>
      <c r="AW97" s="279">
        <f t="shared" si="12"/>
        <v>28.63</v>
      </c>
      <c r="AX97" s="279"/>
      <c r="AY97" s="279"/>
      <c r="AZ97" s="279"/>
      <c r="BA97" s="279">
        <f t="shared" si="13"/>
        <v>0</v>
      </c>
      <c r="BB97" s="279"/>
      <c r="BC97" s="279"/>
      <c r="BD97" s="279"/>
      <c r="BE97" s="279">
        <f t="shared" si="14"/>
        <v>0</v>
      </c>
      <c r="BF97" s="279"/>
      <c r="BG97" s="279"/>
      <c r="BH97" s="279"/>
      <c r="BI97" s="279">
        <f t="shared" si="15"/>
        <v>0</v>
      </c>
      <c r="BJ97" s="279"/>
      <c r="BK97" s="279">
        <f t="shared" si="20"/>
        <v>2</v>
      </c>
      <c r="BL97" s="279">
        <f t="shared" si="16"/>
        <v>2</v>
      </c>
      <c r="BM97" s="279">
        <f t="shared" si="17"/>
        <v>57.26</v>
      </c>
      <c r="BN97" s="279">
        <f t="shared" si="18"/>
        <v>0</v>
      </c>
    </row>
    <row r="98" spans="2:66" ht="12">
      <c r="B98" t="s">
        <v>934</v>
      </c>
      <c r="C98" t="s">
        <v>1054</v>
      </c>
      <c r="D98" t="s">
        <v>1055</v>
      </c>
      <c r="E98" t="s">
        <v>1104</v>
      </c>
      <c r="F98" s="133">
        <v>1464</v>
      </c>
      <c r="G98" s="133" t="s">
        <v>3293</v>
      </c>
      <c r="H98" s="132" t="s">
        <v>3307</v>
      </c>
      <c r="I98" s="132" t="s">
        <v>3307</v>
      </c>
      <c r="J98" s="132" t="s">
        <v>3307</v>
      </c>
      <c r="K98" s="132" t="s">
        <v>3307</v>
      </c>
      <c r="L98" s="132" t="s">
        <v>3307</v>
      </c>
      <c r="N98">
        <v>1</v>
      </c>
      <c r="AA98">
        <v>1</v>
      </c>
      <c r="AB98">
        <v>1</v>
      </c>
      <c r="AC98">
        <v>10</v>
      </c>
      <c r="AD98">
        <v>15</v>
      </c>
      <c r="AM98" s="279"/>
      <c r="AN98" s="279"/>
      <c r="AO98" s="279">
        <f t="shared" si="11"/>
        <v>0</v>
      </c>
      <c r="AP98" s="279"/>
      <c r="AQ98" s="279"/>
      <c r="AR98" s="279"/>
      <c r="AS98" s="279">
        <f t="shared" si="19"/>
        <v>0</v>
      </c>
      <c r="AT98" s="279"/>
      <c r="AU98" s="279"/>
      <c r="AV98" s="279"/>
      <c r="AW98" s="279">
        <f t="shared" si="12"/>
        <v>0</v>
      </c>
      <c r="AX98" s="279"/>
      <c r="AY98" s="279"/>
      <c r="AZ98" s="279">
        <v>1</v>
      </c>
      <c r="BA98" s="279">
        <f t="shared" si="13"/>
        <v>0</v>
      </c>
      <c r="BB98" s="279"/>
      <c r="BC98" s="279"/>
      <c r="BD98" s="279"/>
      <c r="BE98" s="279">
        <f t="shared" si="14"/>
        <v>0</v>
      </c>
      <c r="BF98" s="279"/>
      <c r="BG98" s="279"/>
      <c r="BH98" s="279"/>
      <c r="BI98" s="279">
        <f t="shared" si="15"/>
        <v>0</v>
      </c>
      <c r="BJ98" s="279"/>
      <c r="BK98" s="279">
        <f t="shared" si="20"/>
        <v>0</v>
      </c>
      <c r="BL98" s="279">
        <f t="shared" si="16"/>
        <v>1</v>
      </c>
      <c r="BM98" s="279">
        <f t="shared" si="17"/>
        <v>0</v>
      </c>
      <c r="BN98" s="279">
        <f t="shared" si="18"/>
        <v>0</v>
      </c>
    </row>
    <row r="99" spans="1:66" ht="12">
      <c r="A99" t="s">
        <v>3291</v>
      </c>
      <c r="B99" t="s">
        <v>934</v>
      </c>
      <c r="C99" t="s">
        <v>3203</v>
      </c>
      <c r="D99" s="254" t="s">
        <v>3047</v>
      </c>
      <c r="E99" t="s">
        <v>1104</v>
      </c>
      <c r="F99" s="133">
        <v>1464</v>
      </c>
      <c r="G99" t="s">
        <v>3293</v>
      </c>
      <c r="H99" t="s">
        <v>3307</v>
      </c>
      <c r="I99" s="132" t="s">
        <v>3307</v>
      </c>
      <c r="J99" s="132" t="s">
        <v>3307</v>
      </c>
      <c r="K99" s="132" t="s">
        <v>3307</v>
      </c>
      <c r="L99" s="132" t="s">
        <v>3307</v>
      </c>
      <c r="N99" s="132"/>
      <c r="O99">
        <f>SUM(N5:N98)</f>
        <v>361</v>
      </c>
      <c r="P99">
        <f>SUM(O5:O98)</f>
        <v>152</v>
      </c>
      <c r="R99">
        <f>SUM(Q5:Q98)</f>
        <v>3027</v>
      </c>
      <c r="T99">
        <f>SUM(S5:S98)</f>
        <v>223</v>
      </c>
      <c r="V99">
        <f>SUM(U5:U98)</f>
        <v>5083</v>
      </c>
      <c r="X99">
        <f>SUM(W5:W98)</f>
        <v>230</v>
      </c>
      <c r="Z99">
        <f>SUM(Y5:Y98)</f>
        <v>5152</v>
      </c>
      <c r="AB99">
        <f>SUM(AA5:AA98)</f>
        <v>185</v>
      </c>
      <c r="AD99">
        <f>SUM(AC5:AC98)</f>
        <v>4080</v>
      </c>
      <c r="AF99">
        <f>SUM(AE5:AE98)</f>
        <v>208</v>
      </c>
      <c r="AH99">
        <f>SUM(AG5:AG98)</f>
        <v>4388</v>
      </c>
      <c r="AJ99">
        <f>SUM(AI5:AI98)</f>
        <v>32</v>
      </c>
      <c r="AM99" s="279"/>
      <c r="AN99" s="279"/>
      <c r="AO99" s="279">
        <f t="shared" si="11"/>
        <v>0</v>
      </c>
      <c r="AP99" s="279"/>
      <c r="AQ99" s="279"/>
      <c r="AR99" s="279"/>
      <c r="AS99" s="279">
        <f t="shared" si="19"/>
        <v>0</v>
      </c>
      <c r="AT99" s="279"/>
      <c r="AU99" s="279"/>
      <c r="AV99" s="279"/>
      <c r="AW99" s="279">
        <f t="shared" si="12"/>
        <v>0</v>
      </c>
      <c r="AX99" s="279"/>
      <c r="AY99" s="279"/>
      <c r="AZ99" s="279"/>
      <c r="BA99" s="279">
        <f t="shared" si="13"/>
        <v>0</v>
      </c>
      <c r="BB99" s="279"/>
      <c r="BC99" s="279"/>
      <c r="BD99" s="279"/>
      <c r="BE99" s="279">
        <f t="shared" si="14"/>
        <v>0</v>
      </c>
      <c r="BF99" s="279"/>
      <c r="BG99" s="279"/>
      <c r="BH99" s="279"/>
      <c r="BI99" s="279">
        <f t="shared" si="15"/>
        <v>0</v>
      </c>
      <c r="BJ99" s="279"/>
      <c r="BK99" s="279">
        <f t="shared" si="20"/>
        <v>0</v>
      </c>
      <c r="BL99" s="279">
        <f t="shared" si="16"/>
        <v>0</v>
      </c>
      <c r="BM99" s="279">
        <f t="shared" si="17"/>
        <v>0</v>
      </c>
      <c r="BN99" s="279">
        <f t="shared" si="18"/>
        <v>0</v>
      </c>
    </row>
    <row r="100" spans="2:66" ht="12">
      <c r="B100" t="s">
        <v>1312</v>
      </c>
      <c r="C100" t="s">
        <v>3048</v>
      </c>
      <c r="D100" s="255" t="s">
        <v>3049</v>
      </c>
      <c r="E100" t="s">
        <v>1310</v>
      </c>
      <c r="F100" s="133">
        <v>1583</v>
      </c>
      <c r="H100" s="132" t="s">
        <v>3287</v>
      </c>
      <c r="I100" s="132" t="s">
        <v>3288</v>
      </c>
      <c r="J100" s="132" t="s">
        <v>3288</v>
      </c>
      <c r="K100" s="132" t="s">
        <v>3288</v>
      </c>
      <c r="L100" s="132" t="s">
        <v>3289</v>
      </c>
      <c r="M100" s="132" t="s">
        <v>3313</v>
      </c>
      <c r="AM100" s="279"/>
      <c r="AN100" s="279"/>
      <c r="AO100" s="279">
        <f t="shared" si="11"/>
        <v>0</v>
      </c>
      <c r="AP100" s="279"/>
      <c r="AQ100" s="279"/>
      <c r="AR100" s="279"/>
      <c r="AS100" s="279">
        <f t="shared" si="19"/>
        <v>0</v>
      </c>
      <c r="AT100" s="279"/>
      <c r="AU100" s="279"/>
      <c r="AV100" s="279"/>
      <c r="AW100" s="279">
        <f t="shared" si="12"/>
        <v>0</v>
      </c>
      <c r="AX100" s="279"/>
      <c r="AY100" s="279"/>
      <c r="AZ100" s="279"/>
      <c r="BA100" s="279">
        <f t="shared" si="13"/>
        <v>0</v>
      </c>
      <c r="BB100" s="279"/>
      <c r="BC100" s="279"/>
      <c r="BD100" s="279"/>
      <c r="BE100" s="279">
        <f t="shared" si="14"/>
        <v>0</v>
      </c>
      <c r="BF100" s="279"/>
      <c r="BG100" s="279"/>
      <c r="BH100" s="279"/>
      <c r="BI100" s="279">
        <f t="shared" si="15"/>
        <v>0</v>
      </c>
      <c r="BJ100" s="279"/>
      <c r="BK100" s="279">
        <f t="shared" si="20"/>
        <v>0</v>
      </c>
      <c r="BL100" s="279">
        <f t="shared" si="16"/>
        <v>0</v>
      </c>
      <c r="BM100" s="279">
        <f t="shared" si="17"/>
        <v>0</v>
      </c>
      <c r="BN100" s="279">
        <f t="shared" si="18"/>
        <v>0</v>
      </c>
    </row>
    <row r="101" spans="2:66" ht="12">
      <c r="B101" t="s">
        <v>1316</v>
      </c>
      <c r="C101" t="s">
        <v>3053</v>
      </c>
      <c r="D101" s="255" t="s">
        <v>3054</v>
      </c>
      <c r="E101" t="s">
        <v>3055</v>
      </c>
      <c r="F101" s="133">
        <v>1588</v>
      </c>
      <c r="H101" s="132" t="s">
        <v>3056</v>
      </c>
      <c r="I101" s="132" t="s">
        <v>2893</v>
      </c>
      <c r="J101" s="132" t="s">
        <v>3057</v>
      </c>
      <c r="K101" s="132" t="s">
        <v>2981</v>
      </c>
      <c r="L101" s="132" t="s">
        <v>3136</v>
      </c>
      <c r="AM101" s="279"/>
      <c r="AN101" s="279"/>
      <c r="AO101" s="279">
        <f t="shared" si="11"/>
        <v>0</v>
      </c>
      <c r="AP101" s="279"/>
      <c r="AQ101" s="279"/>
      <c r="AR101" s="279"/>
      <c r="AS101" s="279">
        <f t="shared" si="19"/>
        <v>0</v>
      </c>
      <c r="AT101" s="279"/>
      <c r="AU101" s="279"/>
      <c r="AV101" s="279"/>
      <c r="AW101" s="279">
        <f t="shared" si="12"/>
        <v>0</v>
      </c>
      <c r="AX101" s="279"/>
      <c r="AY101" s="279"/>
      <c r="AZ101" s="279"/>
      <c r="BA101" s="279">
        <f t="shared" si="13"/>
        <v>0</v>
      </c>
      <c r="BB101" s="279"/>
      <c r="BC101" s="279"/>
      <c r="BD101" s="279"/>
      <c r="BE101" s="279">
        <f t="shared" si="14"/>
        <v>0</v>
      </c>
      <c r="BF101" s="279"/>
      <c r="BG101" s="279"/>
      <c r="BH101" s="279"/>
      <c r="BI101" s="279">
        <f t="shared" si="15"/>
        <v>0</v>
      </c>
      <c r="BJ101" s="279"/>
      <c r="BK101" s="279">
        <f t="shared" si="20"/>
        <v>0</v>
      </c>
      <c r="BL101" s="279">
        <f t="shared" si="16"/>
        <v>0</v>
      </c>
      <c r="BM101" s="279">
        <f t="shared" si="17"/>
        <v>0</v>
      </c>
      <c r="BN101" s="279">
        <f t="shared" si="18"/>
        <v>0</v>
      </c>
    </row>
    <row r="102" spans="4:66" s="269" customFormat="1" ht="12">
      <c r="D102" s="270"/>
      <c r="F102" s="271"/>
      <c r="H102" s="272"/>
      <c r="I102" s="272"/>
      <c r="J102" s="272"/>
      <c r="K102" s="272"/>
      <c r="L102" s="272"/>
      <c r="M102" s="272" t="s">
        <v>53</v>
      </c>
      <c r="AM102" s="280">
        <f>SUM(AM5:AM101)</f>
        <v>185</v>
      </c>
      <c r="AN102" s="280">
        <f aca="true" t="shared" si="21" ref="AN102:BN102">SUM(AN5:AN101)</f>
        <v>255</v>
      </c>
      <c r="AO102" s="280">
        <f t="shared" si="21"/>
        <v>5296.550000000006</v>
      </c>
      <c r="AP102" s="280">
        <f t="shared" si="21"/>
        <v>6750</v>
      </c>
      <c r="AQ102" s="280">
        <f t="shared" si="21"/>
        <v>202</v>
      </c>
      <c r="AR102" s="280">
        <f t="shared" si="21"/>
        <v>232</v>
      </c>
      <c r="AS102" s="280">
        <f t="shared" si="21"/>
        <v>5783.260000000004</v>
      </c>
      <c r="AT102" s="280">
        <f t="shared" si="21"/>
        <v>7001</v>
      </c>
      <c r="AU102" s="280">
        <f t="shared" si="21"/>
        <v>239</v>
      </c>
      <c r="AV102" s="280">
        <f t="shared" si="21"/>
        <v>225</v>
      </c>
      <c r="AW102" s="280">
        <f t="shared" si="21"/>
        <v>6842.570000000005</v>
      </c>
      <c r="AX102" s="280">
        <f t="shared" si="21"/>
        <v>5350</v>
      </c>
      <c r="AY102" s="280">
        <f t="shared" si="21"/>
        <v>208</v>
      </c>
      <c r="AZ102" s="280">
        <f t="shared" si="21"/>
        <v>182</v>
      </c>
      <c r="BA102" s="280">
        <f t="shared" si="21"/>
        <v>5955.0400000000045</v>
      </c>
      <c r="BB102" s="280">
        <f t="shared" si="21"/>
        <v>5247</v>
      </c>
      <c r="BC102" s="280">
        <f t="shared" si="21"/>
        <v>197</v>
      </c>
      <c r="BD102" s="280">
        <f t="shared" si="21"/>
        <v>176</v>
      </c>
      <c r="BE102" s="280">
        <f t="shared" si="21"/>
        <v>5640.110000000006</v>
      </c>
      <c r="BF102" s="280">
        <f t="shared" si="21"/>
        <v>5145</v>
      </c>
      <c r="BG102" s="280">
        <f t="shared" si="21"/>
        <v>54</v>
      </c>
      <c r="BH102" s="280">
        <f t="shared" si="21"/>
        <v>40</v>
      </c>
      <c r="BI102" s="280">
        <f t="shared" si="21"/>
        <v>1546.0200000000002</v>
      </c>
      <c r="BJ102" s="280">
        <f t="shared" si="21"/>
        <v>2288</v>
      </c>
      <c r="BK102" s="280">
        <f t="shared" si="21"/>
        <v>1085</v>
      </c>
      <c r="BL102" s="280">
        <f t="shared" si="21"/>
        <v>1110</v>
      </c>
      <c r="BM102" s="280">
        <f t="shared" si="21"/>
        <v>31063.54999999999</v>
      </c>
      <c r="BN102" s="280">
        <f t="shared" si="21"/>
        <v>31781</v>
      </c>
    </row>
    <row r="103" spans="3:16" ht="12">
      <c r="C103" t="s">
        <v>1220</v>
      </c>
      <c r="H103"/>
      <c r="I103"/>
      <c r="J103"/>
      <c r="N103" s="132"/>
      <c r="O103" s="132"/>
      <c r="P103" s="132"/>
    </row>
    <row r="104" spans="3:14" ht="12">
      <c r="C104" t="s">
        <v>1384</v>
      </c>
      <c r="H104"/>
      <c r="N104" s="132"/>
    </row>
    <row r="105" spans="3:67" ht="12">
      <c r="C105" t="s">
        <v>1385</v>
      </c>
      <c r="BN105">
        <f>BN102/BL102</f>
        <v>28.631531531531532</v>
      </c>
      <c r="BO105" t="s">
        <v>54</v>
      </c>
    </row>
    <row r="106" ht="12">
      <c r="C106" t="s">
        <v>1386</v>
      </c>
    </row>
    <row r="107" ht="12">
      <c r="C107" t="s">
        <v>1387</v>
      </c>
    </row>
  </sheetData>
  <printOptions/>
  <pageMargins left="0.75" right="0.75" top="1" bottom="1" header="0.5" footer="0.5"/>
  <pageSetup horizontalDpi="600" verticalDpi="600" orientation="portrait"/>
  <ignoredErrors>
    <ignoredError sqref="BK5 BL5 BK55 BK6 BM5:BN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AU1" sqref="AU1:AU65536"/>
    </sheetView>
  </sheetViews>
  <sheetFormatPr defaultColWidth="8.8515625" defaultRowHeight="12.75"/>
  <cols>
    <col min="1" max="1" width="12.8515625" style="2" customWidth="1"/>
    <col min="2" max="2" width="8.28125" style="2" customWidth="1"/>
    <col min="3" max="3" width="19.421875" style="2" customWidth="1"/>
    <col min="4" max="4" width="19.8515625" style="2" customWidth="1"/>
    <col min="5" max="5" width="14.8515625" style="2" customWidth="1"/>
    <col min="6" max="6" width="12.28125" style="243" customWidth="1"/>
    <col min="7" max="7" width="15.00390625" style="244" customWidth="1"/>
    <col min="8" max="8" width="16.00390625" style="53" customWidth="1"/>
    <col min="9" max="10" width="17.28125" style="244" customWidth="1"/>
    <col min="11" max="11" width="17.421875" style="244" customWidth="1"/>
    <col min="12" max="21" width="17.28125" style="244" customWidth="1"/>
    <col min="22" max="44" width="8.8515625" style="2" customWidth="1"/>
    <col min="45" max="45" width="11.00390625" style="2" bestFit="1" customWidth="1"/>
    <col min="46" max="46" width="8.8515625" style="2" customWidth="1"/>
    <col min="47" max="47" width="0" style="2" hidden="1" customWidth="1"/>
    <col min="48" max="16384" width="8.8515625" style="2" customWidth="1"/>
  </cols>
  <sheetData>
    <row r="1" spans="1:47" s="4" customFormat="1" ht="54.75" customHeight="1" thickBot="1">
      <c r="A1" s="285"/>
      <c r="B1" s="285"/>
      <c r="C1" s="285" t="s">
        <v>533</v>
      </c>
      <c r="D1" s="285"/>
      <c r="E1" s="285"/>
      <c r="F1" s="286"/>
      <c r="G1" s="287"/>
      <c r="H1" s="288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 t="s">
        <v>1389</v>
      </c>
      <c r="V1" s="289" t="s">
        <v>57</v>
      </c>
      <c r="W1" s="289"/>
      <c r="X1" s="289"/>
      <c r="Y1" s="289"/>
      <c r="Z1" s="289" t="s">
        <v>1086</v>
      </c>
      <c r="AA1" s="289"/>
      <c r="AB1" s="289"/>
      <c r="AC1" s="285"/>
      <c r="AD1" s="289" t="s">
        <v>55</v>
      </c>
      <c r="AE1" s="289"/>
      <c r="AF1" s="289"/>
      <c r="AG1" s="289"/>
      <c r="AH1" s="289" t="s">
        <v>58</v>
      </c>
      <c r="AI1" s="289"/>
      <c r="AJ1" s="289"/>
      <c r="AK1" s="289"/>
      <c r="AL1" s="289" t="s">
        <v>59</v>
      </c>
      <c r="AM1" s="245"/>
      <c r="AN1" s="245"/>
      <c r="AO1" s="245"/>
      <c r="AP1" s="4" t="s">
        <v>56</v>
      </c>
      <c r="AU1" s="4" t="s">
        <v>233</v>
      </c>
    </row>
    <row r="2" spans="1:46" s="5" customFormat="1" ht="84.75" thickBot="1">
      <c r="A2" s="198" t="s">
        <v>263</v>
      </c>
      <c r="B2" s="199" t="s">
        <v>267</v>
      </c>
      <c r="C2" s="198" t="s">
        <v>837</v>
      </c>
      <c r="D2" s="198" t="s">
        <v>803</v>
      </c>
      <c r="E2" s="198" t="s">
        <v>265</v>
      </c>
      <c r="F2" s="200" t="s">
        <v>266</v>
      </c>
      <c r="G2" s="201" t="s">
        <v>838</v>
      </c>
      <c r="H2" s="202" t="s">
        <v>1560</v>
      </c>
      <c r="I2" s="203" t="s">
        <v>1413</v>
      </c>
      <c r="J2" s="204" t="s">
        <v>1561</v>
      </c>
      <c r="K2" s="204" t="s">
        <v>1562</v>
      </c>
      <c r="L2" s="204" t="s">
        <v>1563</v>
      </c>
      <c r="M2" s="204" t="s">
        <v>1564</v>
      </c>
      <c r="N2" s="204" t="s">
        <v>1565</v>
      </c>
      <c r="O2" s="204" t="s">
        <v>1406</v>
      </c>
      <c r="P2" s="205" t="s">
        <v>1407</v>
      </c>
      <c r="Q2" s="205" t="s">
        <v>1408</v>
      </c>
      <c r="R2" s="205" t="s">
        <v>1409</v>
      </c>
      <c r="S2" s="205" t="s">
        <v>1410</v>
      </c>
      <c r="T2" s="205" t="s">
        <v>1411</v>
      </c>
      <c r="U2" s="205" t="s">
        <v>1412</v>
      </c>
      <c r="V2" s="291" t="s">
        <v>442</v>
      </c>
      <c r="W2" s="284" t="s">
        <v>443</v>
      </c>
      <c r="X2" s="284" t="s">
        <v>440</v>
      </c>
      <c r="Y2" s="284" t="s">
        <v>441</v>
      </c>
      <c r="Z2" s="313" t="s">
        <v>442</v>
      </c>
      <c r="AA2" s="314" t="s">
        <v>443</v>
      </c>
      <c r="AB2" s="314" t="s">
        <v>440</v>
      </c>
      <c r="AC2" s="315" t="s">
        <v>441</v>
      </c>
      <c r="AD2" s="284" t="s">
        <v>442</v>
      </c>
      <c r="AE2" s="284" t="s">
        <v>443</v>
      </c>
      <c r="AF2" s="284" t="s">
        <v>440</v>
      </c>
      <c r="AG2" s="292" t="s">
        <v>441</v>
      </c>
      <c r="AH2" s="313" t="s">
        <v>442</v>
      </c>
      <c r="AI2" s="314" t="s">
        <v>443</v>
      </c>
      <c r="AJ2" s="314" t="s">
        <v>440</v>
      </c>
      <c r="AK2" s="315" t="s">
        <v>441</v>
      </c>
      <c r="AL2" s="291" t="s">
        <v>442</v>
      </c>
      <c r="AM2" s="284" t="s">
        <v>443</v>
      </c>
      <c r="AN2" s="284" t="s">
        <v>440</v>
      </c>
      <c r="AO2" s="292" t="s">
        <v>441</v>
      </c>
      <c r="AP2" s="313" t="s">
        <v>442</v>
      </c>
      <c r="AQ2" s="314" t="s">
        <v>443</v>
      </c>
      <c r="AR2" s="314" t="s">
        <v>440</v>
      </c>
      <c r="AS2" s="315" t="s">
        <v>441</v>
      </c>
      <c r="AT2" s="42"/>
    </row>
    <row r="3" spans="1:47" ht="12">
      <c r="A3" s="207" t="s">
        <v>534</v>
      </c>
      <c r="B3" s="208" t="s">
        <v>269</v>
      </c>
      <c r="C3" s="209" t="s">
        <v>535</v>
      </c>
      <c r="D3" s="209" t="s">
        <v>536</v>
      </c>
      <c r="E3" s="209" t="s">
        <v>537</v>
      </c>
      <c r="F3" s="210">
        <v>2459</v>
      </c>
      <c r="G3" s="211">
        <v>0.3125</v>
      </c>
      <c r="H3" s="208" t="s">
        <v>264</v>
      </c>
      <c r="I3" s="208" t="s">
        <v>538</v>
      </c>
      <c r="J3" s="207" t="s">
        <v>539</v>
      </c>
      <c r="K3" s="207" t="s">
        <v>539</v>
      </c>
      <c r="L3" s="207" t="s">
        <v>540</v>
      </c>
      <c r="M3" s="207" t="s">
        <v>541</v>
      </c>
      <c r="N3" s="209" t="s">
        <v>542</v>
      </c>
      <c r="O3" s="209" t="s">
        <v>672</v>
      </c>
      <c r="P3" s="207" t="s">
        <v>284</v>
      </c>
      <c r="Q3" s="207" t="s">
        <v>284</v>
      </c>
      <c r="R3" s="207" t="s">
        <v>284</v>
      </c>
      <c r="S3" s="207" t="s">
        <v>284</v>
      </c>
      <c r="T3" s="209" t="s">
        <v>503</v>
      </c>
      <c r="U3" s="209" t="s">
        <v>672</v>
      </c>
      <c r="V3" s="293">
        <v>27</v>
      </c>
      <c r="W3" s="295">
        <v>46</v>
      </c>
      <c r="X3" s="295">
        <f>V3*41.56</f>
        <v>1122.1200000000001</v>
      </c>
      <c r="Y3" s="294">
        <v>1861</v>
      </c>
      <c r="Z3" s="293">
        <v>53</v>
      </c>
      <c r="AA3" s="295">
        <v>32</v>
      </c>
      <c r="AB3" s="295">
        <f>Z3*41.56</f>
        <v>2202.6800000000003</v>
      </c>
      <c r="AC3" s="297">
        <v>1385</v>
      </c>
      <c r="AD3" s="296">
        <v>33</v>
      </c>
      <c r="AE3" s="295">
        <v>31</v>
      </c>
      <c r="AF3" s="295">
        <f>AD3*41.56</f>
        <v>1371.48</v>
      </c>
      <c r="AG3" s="294">
        <v>1505</v>
      </c>
      <c r="AH3" s="293">
        <v>32</v>
      </c>
      <c r="AI3" s="295">
        <v>28</v>
      </c>
      <c r="AJ3" s="295">
        <f>AH3*41.56</f>
        <v>1329.92</v>
      </c>
      <c r="AK3" s="297">
        <v>1167</v>
      </c>
      <c r="AL3" s="296">
        <v>28</v>
      </c>
      <c r="AM3" s="295">
        <v>27</v>
      </c>
      <c r="AN3" s="295">
        <f>AL3*41.56</f>
        <v>1163.68</v>
      </c>
      <c r="AO3" s="294">
        <v>1130</v>
      </c>
      <c r="AP3" s="293">
        <f aca="true" t="shared" si="0" ref="AP3:AP20">SUM(V3,Z3,AD3,AH3,AL3)</f>
        <v>173</v>
      </c>
      <c r="AQ3" s="295">
        <f aca="true" t="shared" si="1" ref="AQ3:AQ20">SUM(W3,AA3,AE3,AI3,AM3)</f>
        <v>164</v>
      </c>
      <c r="AR3" s="295">
        <f aca="true" t="shared" si="2" ref="AR3:AR20">SUM(X3,AB3,AF3,AJ3,AN3)</f>
        <v>7189.880000000001</v>
      </c>
      <c r="AS3" s="297">
        <f aca="true" t="shared" si="3" ref="AS3:AS20">SUM(Y3,AC3,AG3,AK3,AO3)</f>
        <v>7048</v>
      </c>
      <c r="AT3" s="281"/>
      <c r="AU3" s="212"/>
    </row>
    <row r="4" spans="1:47" ht="12">
      <c r="A4" s="213" t="s">
        <v>534</v>
      </c>
      <c r="B4" s="214" t="s">
        <v>269</v>
      </c>
      <c r="C4" s="213" t="s">
        <v>334</v>
      </c>
      <c r="D4" s="213" t="s">
        <v>335</v>
      </c>
      <c r="E4" s="213" t="s">
        <v>336</v>
      </c>
      <c r="F4" s="215">
        <v>2445</v>
      </c>
      <c r="G4" s="216" t="s">
        <v>337</v>
      </c>
      <c r="H4" s="214" t="s">
        <v>264</v>
      </c>
      <c r="I4" s="214"/>
      <c r="J4" s="217" t="s">
        <v>285</v>
      </c>
      <c r="K4" s="217" t="s">
        <v>475</v>
      </c>
      <c r="L4" s="217" t="s">
        <v>475</v>
      </c>
      <c r="M4" s="217" t="s">
        <v>475</v>
      </c>
      <c r="N4" s="217" t="s">
        <v>477</v>
      </c>
      <c r="O4" s="217" t="s">
        <v>477</v>
      </c>
      <c r="P4" s="217" t="s">
        <v>285</v>
      </c>
      <c r="Q4" s="217" t="s">
        <v>475</v>
      </c>
      <c r="R4" s="217" t="s">
        <v>475</v>
      </c>
      <c r="S4" s="217" t="s">
        <v>475</v>
      </c>
      <c r="T4" s="217" t="s">
        <v>477</v>
      </c>
      <c r="U4" s="217" t="s">
        <v>984</v>
      </c>
      <c r="V4" s="298">
        <v>35</v>
      </c>
      <c r="W4" s="301">
        <v>22</v>
      </c>
      <c r="X4" s="301">
        <f aca="true" t="shared" si="4" ref="X4:X59">V4*41.56</f>
        <v>1454.6000000000001</v>
      </c>
      <c r="Y4" s="299">
        <v>1406</v>
      </c>
      <c r="Z4" s="298">
        <v>29</v>
      </c>
      <c r="AA4" s="301">
        <v>40</v>
      </c>
      <c r="AB4" s="301">
        <f aca="true" t="shared" si="5" ref="AB4:AB59">Z4*41.56</f>
        <v>1205.24</v>
      </c>
      <c r="AC4" s="302">
        <v>1131</v>
      </c>
      <c r="AD4" s="300">
        <v>24</v>
      </c>
      <c r="AE4" s="301">
        <v>29</v>
      </c>
      <c r="AF4" s="301">
        <f aca="true" t="shared" si="6" ref="AF4:AF59">AD4*41.56</f>
        <v>997.44</v>
      </c>
      <c r="AG4" s="299">
        <v>964</v>
      </c>
      <c r="AH4" s="298">
        <v>22</v>
      </c>
      <c r="AI4" s="301">
        <v>24</v>
      </c>
      <c r="AJ4" s="301">
        <f aca="true" t="shared" si="7" ref="AJ4:AJ59">AH4*41.56</f>
        <v>914.32</v>
      </c>
      <c r="AK4" s="302">
        <v>846</v>
      </c>
      <c r="AL4" s="300">
        <v>22</v>
      </c>
      <c r="AM4" s="301">
        <v>24</v>
      </c>
      <c r="AN4" s="301">
        <f aca="true" t="shared" si="8" ref="AN4:AN59">AL4*41.56</f>
        <v>914.32</v>
      </c>
      <c r="AO4" s="299">
        <v>879</v>
      </c>
      <c r="AP4" s="298">
        <f t="shared" si="0"/>
        <v>132</v>
      </c>
      <c r="AQ4" s="301">
        <f t="shared" si="1"/>
        <v>139</v>
      </c>
      <c r="AR4" s="301">
        <f t="shared" si="2"/>
        <v>5485.92</v>
      </c>
      <c r="AS4" s="302">
        <f t="shared" si="3"/>
        <v>5226</v>
      </c>
      <c r="AT4" s="281"/>
      <c r="AU4" s="212">
        <v>6</v>
      </c>
    </row>
    <row r="5" spans="1:47" ht="12">
      <c r="A5" s="218"/>
      <c r="B5" s="219" t="s">
        <v>269</v>
      </c>
      <c r="C5" s="218" t="s">
        <v>338</v>
      </c>
      <c r="D5" s="218" t="s">
        <v>339</v>
      </c>
      <c r="E5" s="218" t="s">
        <v>336</v>
      </c>
      <c r="F5" s="220">
        <v>2445</v>
      </c>
      <c r="G5" s="221" t="s">
        <v>340</v>
      </c>
      <c r="H5" s="219" t="s">
        <v>341</v>
      </c>
      <c r="I5" s="219" t="s">
        <v>342</v>
      </c>
      <c r="J5" s="222" t="s">
        <v>343</v>
      </c>
      <c r="K5" s="222" t="s">
        <v>343</v>
      </c>
      <c r="L5" s="222" t="s">
        <v>343</v>
      </c>
      <c r="M5" s="222" t="s">
        <v>343</v>
      </c>
      <c r="N5" s="222" t="s">
        <v>344</v>
      </c>
      <c r="O5" s="222" t="s">
        <v>984</v>
      </c>
      <c r="P5" s="222" t="s">
        <v>984</v>
      </c>
      <c r="Q5" s="222" t="s">
        <v>984</v>
      </c>
      <c r="R5" s="222" t="s">
        <v>984</v>
      </c>
      <c r="S5" s="222" t="s">
        <v>984</v>
      </c>
      <c r="T5" s="222" t="s">
        <v>984</v>
      </c>
      <c r="U5" s="222" t="s">
        <v>984</v>
      </c>
      <c r="V5" s="298"/>
      <c r="W5" s="301"/>
      <c r="X5" s="301">
        <f t="shared" si="4"/>
        <v>0</v>
      </c>
      <c r="Y5" s="299"/>
      <c r="Z5" s="298"/>
      <c r="AA5" s="301"/>
      <c r="AB5" s="301">
        <f t="shared" si="5"/>
        <v>0</v>
      </c>
      <c r="AC5" s="302">
        <v>1</v>
      </c>
      <c r="AD5" s="300"/>
      <c r="AE5" s="301"/>
      <c r="AF5" s="301">
        <f t="shared" si="6"/>
        <v>0</v>
      </c>
      <c r="AG5" s="299"/>
      <c r="AH5" s="298"/>
      <c r="AI5" s="301"/>
      <c r="AJ5" s="301">
        <f t="shared" si="7"/>
        <v>0</v>
      </c>
      <c r="AK5" s="302"/>
      <c r="AL5" s="300"/>
      <c r="AM5" s="301"/>
      <c r="AN5" s="301">
        <f t="shared" si="8"/>
        <v>0</v>
      </c>
      <c r="AO5" s="299">
        <v>5</v>
      </c>
      <c r="AP5" s="298">
        <f t="shared" si="0"/>
        <v>0</v>
      </c>
      <c r="AQ5" s="301">
        <f t="shared" si="1"/>
        <v>0</v>
      </c>
      <c r="AR5" s="301">
        <f t="shared" si="2"/>
        <v>0</v>
      </c>
      <c r="AS5" s="302">
        <f t="shared" si="3"/>
        <v>6</v>
      </c>
      <c r="AT5" s="281"/>
      <c r="AU5" s="212"/>
    </row>
    <row r="6" spans="1:47" ht="12">
      <c r="A6" s="218" t="s">
        <v>534</v>
      </c>
      <c r="B6" s="219" t="s">
        <v>269</v>
      </c>
      <c r="C6" s="218" t="s">
        <v>345</v>
      </c>
      <c r="D6" s="218" t="s">
        <v>346</v>
      </c>
      <c r="E6" s="218" t="s">
        <v>336</v>
      </c>
      <c r="F6" s="220">
        <v>2445</v>
      </c>
      <c r="G6" s="221" t="s">
        <v>347</v>
      </c>
      <c r="H6" s="219" t="s">
        <v>264</v>
      </c>
      <c r="I6" s="219"/>
      <c r="J6" s="209" t="s">
        <v>495</v>
      </c>
      <c r="K6" s="209" t="s">
        <v>495</v>
      </c>
      <c r="L6" s="209" t="s">
        <v>495</v>
      </c>
      <c r="M6" s="209" t="s">
        <v>495</v>
      </c>
      <c r="N6" s="217" t="s">
        <v>500</v>
      </c>
      <c r="O6" s="217" t="s">
        <v>285</v>
      </c>
      <c r="P6" s="209"/>
      <c r="Q6" s="209"/>
      <c r="R6" s="209"/>
      <c r="S6" s="223"/>
      <c r="T6" s="217"/>
      <c r="U6" s="217"/>
      <c r="V6" s="298">
        <v>1</v>
      </c>
      <c r="W6" s="301">
        <v>1</v>
      </c>
      <c r="X6" s="301">
        <f t="shared" si="4"/>
        <v>41.56</v>
      </c>
      <c r="Y6" s="299">
        <v>35</v>
      </c>
      <c r="Z6" s="298">
        <v>2</v>
      </c>
      <c r="AA6" s="301">
        <v>1</v>
      </c>
      <c r="AB6" s="301">
        <f t="shared" si="5"/>
        <v>83.12</v>
      </c>
      <c r="AC6" s="302">
        <v>17</v>
      </c>
      <c r="AD6" s="300">
        <v>1</v>
      </c>
      <c r="AE6" s="301">
        <v>1</v>
      </c>
      <c r="AF6" s="301">
        <f t="shared" si="6"/>
        <v>41.56</v>
      </c>
      <c r="AG6" s="299">
        <v>32</v>
      </c>
      <c r="AH6" s="298">
        <v>1</v>
      </c>
      <c r="AI6" s="301">
        <v>2</v>
      </c>
      <c r="AJ6" s="301">
        <f t="shared" si="7"/>
        <v>41.56</v>
      </c>
      <c r="AK6" s="302">
        <v>30</v>
      </c>
      <c r="AL6" s="300">
        <v>1</v>
      </c>
      <c r="AM6" s="301">
        <v>1</v>
      </c>
      <c r="AN6" s="301">
        <f t="shared" si="8"/>
        <v>41.56</v>
      </c>
      <c r="AO6" s="299">
        <v>18</v>
      </c>
      <c r="AP6" s="298">
        <f t="shared" si="0"/>
        <v>6</v>
      </c>
      <c r="AQ6" s="301">
        <f t="shared" si="1"/>
        <v>6</v>
      </c>
      <c r="AR6" s="301">
        <f t="shared" si="2"/>
        <v>249.36</v>
      </c>
      <c r="AS6" s="302">
        <f t="shared" si="3"/>
        <v>132</v>
      </c>
      <c r="AT6" s="281"/>
      <c r="AU6" s="212">
        <v>1</v>
      </c>
    </row>
    <row r="7" spans="1:47" ht="12">
      <c r="A7" s="218" t="s">
        <v>534</v>
      </c>
      <c r="B7" s="219" t="s">
        <v>269</v>
      </c>
      <c r="C7" s="218" t="s">
        <v>348</v>
      </c>
      <c r="D7" s="218" t="s">
        <v>349</v>
      </c>
      <c r="E7" s="218" t="s">
        <v>350</v>
      </c>
      <c r="F7" s="220">
        <v>2467</v>
      </c>
      <c r="G7" s="221" t="s">
        <v>347</v>
      </c>
      <c r="H7" s="219" t="s">
        <v>264</v>
      </c>
      <c r="I7" s="219"/>
      <c r="J7" s="218" t="s">
        <v>917</v>
      </c>
      <c r="K7" s="218" t="s">
        <v>917</v>
      </c>
      <c r="L7" s="218" t="s">
        <v>917</v>
      </c>
      <c r="M7" s="218" t="s">
        <v>917</v>
      </c>
      <c r="N7" s="218" t="s">
        <v>904</v>
      </c>
      <c r="O7" s="217" t="s">
        <v>494</v>
      </c>
      <c r="P7" s="218" t="s">
        <v>917</v>
      </c>
      <c r="Q7" s="218" t="s">
        <v>917</v>
      </c>
      <c r="R7" s="218" t="s">
        <v>917</v>
      </c>
      <c r="S7" s="218" t="s">
        <v>917</v>
      </c>
      <c r="T7" s="218" t="s">
        <v>904</v>
      </c>
      <c r="U7" s="217" t="s">
        <v>984</v>
      </c>
      <c r="V7" s="298">
        <v>2</v>
      </c>
      <c r="W7" s="301">
        <v>1</v>
      </c>
      <c r="X7" s="301">
        <f t="shared" si="4"/>
        <v>83.12</v>
      </c>
      <c r="Y7" s="299">
        <v>22</v>
      </c>
      <c r="Z7" s="298">
        <v>1</v>
      </c>
      <c r="AA7" s="301">
        <v>2</v>
      </c>
      <c r="AB7" s="301">
        <f t="shared" si="5"/>
        <v>41.56</v>
      </c>
      <c r="AC7" s="302">
        <v>55</v>
      </c>
      <c r="AD7" s="300">
        <v>1</v>
      </c>
      <c r="AE7" s="301">
        <v>1</v>
      </c>
      <c r="AF7" s="301">
        <f t="shared" si="6"/>
        <v>41.56</v>
      </c>
      <c r="AG7" s="299">
        <v>40</v>
      </c>
      <c r="AH7" s="298">
        <v>1</v>
      </c>
      <c r="AI7" s="301">
        <v>1</v>
      </c>
      <c r="AJ7" s="301">
        <f t="shared" si="7"/>
        <v>41.56</v>
      </c>
      <c r="AK7" s="302">
        <v>35</v>
      </c>
      <c r="AL7" s="300">
        <v>1</v>
      </c>
      <c r="AM7" s="301">
        <v>1</v>
      </c>
      <c r="AN7" s="301">
        <f t="shared" si="8"/>
        <v>41.56</v>
      </c>
      <c r="AO7" s="299">
        <v>47</v>
      </c>
      <c r="AP7" s="298">
        <f t="shared" si="0"/>
        <v>6</v>
      </c>
      <c r="AQ7" s="301">
        <f t="shared" si="1"/>
        <v>6</v>
      </c>
      <c r="AR7" s="301">
        <f t="shared" si="2"/>
        <v>249.36</v>
      </c>
      <c r="AS7" s="302">
        <f t="shared" si="3"/>
        <v>199</v>
      </c>
      <c r="AT7" s="281"/>
      <c r="AU7" s="212">
        <v>4</v>
      </c>
    </row>
    <row r="8" spans="1:47" s="225" customFormat="1" ht="12.75">
      <c r="A8" s="218" t="s">
        <v>534</v>
      </c>
      <c r="B8" s="219" t="s">
        <v>269</v>
      </c>
      <c r="C8" s="218" t="s">
        <v>351</v>
      </c>
      <c r="D8" s="218" t="s">
        <v>160</v>
      </c>
      <c r="E8" s="218" t="s">
        <v>537</v>
      </c>
      <c r="F8" s="220">
        <v>2459</v>
      </c>
      <c r="G8" s="221" t="s">
        <v>161</v>
      </c>
      <c r="H8" s="219" t="s">
        <v>264</v>
      </c>
      <c r="I8" s="219"/>
      <c r="J8" s="218" t="s">
        <v>1203</v>
      </c>
      <c r="K8" s="218" t="s">
        <v>1203</v>
      </c>
      <c r="L8" s="218" t="s">
        <v>1203</v>
      </c>
      <c r="M8" s="218" t="s">
        <v>1203</v>
      </c>
      <c r="N8" s="224" t="s">
        <v>500</v>
      </c>
      <c r="O8" s="224" t="s">
        <v>477</v>
      </c>
      <c r="P8" s="218" t="s">
        <v>670</v>
      </c>
      <c r="Q8" s="218" t="s">
        <v>162</v>
      </c>
      <c r="R8" s="218" t="s">
        <v>162</v>
      </c>
      <c r="S8" s="218" t="s">
        <v>162</v>
      </c>
      <c r="T8" s="218" t="s">
        <v>162</v>
      </c>
      <c r="U8" s="217" t="s">
        <v>984</v>
      </c>
      <c r="V8" s="298">
        <v>2</v>
      </c>
      <c r="W8" s="301">
        <v>2</v>
      </c>
      <c r="X8" s="301">
        <f t="shared" si="4"/>
        <v>83.12</v>
      </c>
      <c r="Y8" s="299">
        <v>35</v>
      </c>
      <c r="Z8" s="298">
        <v>1</v>
      </c>
      <c r="AA8" s="301">
        <v>2</v>
      </c>
      <c r="AB8" s="301">
        <f t="shared" si="5"/>
        <v>41.56</v>
      </c>
      <c r="AC8" s="302">
        <v>42</v>
      </c>
      <c r="AD8" s="300">
        <v>2</v>
      </c>
      <c r="AE8" s="301">
        <v>2</v>
      </c>
      <c r="AF8" s="301">
        <f t="shared" si="6"/>
        <v>83.12</v>
      </c>
      <c r="AG8" s="299">
        <v>35</v>
      </c>
      <c r="AH8" s="298">
        <v>1</v>
      </c>
      <c r="AI8" s="301">
        <v>1</v>
      </c>
      <c r="AJ8" s="301">
        <f t="shared" si="7"/>
        <v>41.56</v>
      </c>
      <c r="AK8" s="302">
        <v>22</v>
      </c>
      <c r="AL8" s="300">
        <v>1</v>
      </c>
      <c r="AM8" s="301">
        <v>2</v>
      </c>
      <c r="AN8" s="301">
        <f t="shared" si="8"/>
        <v>41.56</v>
      </c>
      <c r="AO8" s="299">
        <v>38</v>
      </c>
      <c r="AP8" s="298">
        <f t="shared" si="0"/>
        <v>7</v>
      </c>
      <c r="AQ8" s="301">
        <f t="shared" si="1"/>
        <v>9</v>
      </c>
      <c r="AR8" s="301">
        <f t="shared" si="2"/>
        <v>290.92</v>
      </c>
      <c r="AS8" s="302">
        <f t="shared" si="3"/>
        <v>172</v>
      </c>
      <c r="AT8" s="281"/>
      <c r="AU8" s="212">
        <v>0</v>
      </c>
    </row>
    <row r="9" spans="1:47" s="32" customFormat="1" ht="12">
      <c r="A9" s="218"/>
      <c r="B9" s="219" t="s">
        <v>269</v>
      </c>
      <c r="C9" s="218" t="s">
        <v>163</v>
      </c>
      <c r="D9" s="218" t="s">
        <v>164</v>
      </c>
      <c r="E9" s="218" t="s">
        <v>350</v>
      </c>
      <c r="F9" s="220">
        <v>2467</v>
      </c>
      <c r="G9" s="221" t="s">
        <v>165</v>
      </c>
      <c r="H9" s="219" t="s">
        <v>264</v>
      </c>
      <c r="I9" s="219"/>
      <c r="J9" s="218"/>
      <c r="K9" s="218"/>
      <c r="L9" s="218"/>
      <c r="M9" s="224"/>
      <c r="N9" s="224"/>
      <c r="O9" s="224"/>
      <c r="P9" s="218"/>
      <c r="Q9" s="218"/>
      <c r="R9" s="218"/>
      <c r="S9" s="224"/>
      <c r="T9" s="224"/>
      <c r="U9" s="224"/>
      <c r="V9" s="298">
        <v>1</v>
      </c>
      <c r="W9" s="301">
        <v>2</v>
      </c>
      <c r="X9" s="301">
        <f t="shared" si="4"/>
        <v>41.56</v>
      </c>
      <c r="Y9" s="299">
        <v>32</v>
      </c>
      <c r="Z9" s="298">
        <v>2</v>
      </c>
      <c r="AA9" s="301">
        <v>1</v>
      </c>
      <c r="AB9" s="301">
        <f t="shared" si="5"/>
        <v>83.12</v>
      </c>
      <c r="AC9" s="302">
        <v>23</v>
      </c>
      <c r="AD9" s="300">
        <v>1</v>
      </c>
      <c r="AE9" s="301">
        <v>2</v>
      </c>
      <c r="AF9" s="301">
        <f t="shared" si="6"/>
        <v>41.56</v>
      </c>
      <c r="AG9" s="299">
        <v>19</v>
      </c>
      <c r="AH9" s="298">
        <v>2</v>
      </c>
      <c r="AI9" s="301">
        <v>1</v>
      </c>
      <c r="AJ9" s="301">
        <f t="shared" si="7"/>
        <v>83.12</v>
      </c>
      <c r="AK9" s="302">
        <v>21</v>
      </c>
      <c r="AL9" s="300">
        <v>1</v>
      </c>
      <c r="AM9" s="301">
        <v>0</v>
      </c>
      <c r="AN9" s="301">
        <f t="shared" si="8"/>
        <v>41.56</v>
      </c>
      <c r="AO9" s="299">
        <v>18</v>
      </c>
      <c r="AP9" s="298">
        <f t="shared" si="0"/>
        <v>7</v>
      </c>
      <c r="AQ9" s="301">
        <f t="shared" si="1"/>
        <v>6</v>
      </c>
      <c r="AR9" s="301">
        <f t="shared" si="2"/>
        <v>290.92</v>
      </c>
      <c r="AS9" s="302">
        <f t="shared" si="3"/>
        <v>113</v>
      </c>
      <c r="AT9" s="281"/>
      <c r="AU9" s="212">
        <v>2</v>
      </c>
    </row>
    <row r="10" spans="1:47" ht="12">
      <c r="A10" s="218" t="s">
        <v>534</v>
      </c>
      <c r="B10" s="219" t="s">
        <v>269</v>
      </c>
      <c r="C10" s="218" t="s">
        <v>166</v>
      </c>
      <c r="D10" s="218" t="s">
        <v>167</v>
      </c>
      <c r="E10" s="218" t="s">
        <v>537</v>
      </c>
      <c r="F10" s="220">
        <v>2466</v>
      </c>
      <c r="G10" s="221" t="s">
        <v>168</v>
      </c>
      <c r="H10" s="219" t="s">
        <v>519</v>
      </c>
      <c r="I10" s="219"/>
      <c r="J10" s="218" t="s">
        <v>910</v>
      </c>
      <c r="K10" s="218" t="s">
        <v>910</v>
      </c>
      <c r="L10" s="218" t="s">
        <v>910</v>
      </c>
      <c r="M10" s="218" t="s">
        <v>910</v>
      </c>
      <c r="N10" s="218" t="s">
        <v>1205</v>
      </c>
      <c r="O10" s="224" t="s">
        <v>494</v>
      </c>
      <c r="P10" s="218" t="s">
        <v>473</v>
      </c>
      <c r="Q10" s="218" t="s">
        <v>473</v>
      </c>
      <c r="R10" s="218" t="s">
        <v>473</v>
      </c>
      <c r="S10" s="218" t="s">
        <v>473</v>
      </c>
      <c r="T10" s="224" t="s">
        <v>984</v>
      </c>
      <c r="U10" s="224" t="s">
        <v>984</v>
      </c>
      <c r="V10" s="298">
        <v>1</v>
      </c>
      <c r="W10" s="301">
        <v>1</v>
      </c>
      <c r="X10" s="301">
        <f t="shared" si="4"/>
        <v>41.56</v>
      </c>
      <c r="Y10" s="299">
        <v>31</v>
      </c>
      <c r="Z10" s="298">
        <v>2</v>
      </c>
      <c r="AA10" s="301">
        <v>3</v>
      </c>
      <c r="AB10" s="301">
        <f t="shared" si="5"/>
        <v>83.12</v>
      </c>
      <c r="AC10" s="302">
        <v>117</v>
      </c>
      <c r="AD10" s="300">
        <v>1</v>
      </c>
      <c r="AE10" s="301">
        <v>2</v>
      </c>
      <c r="AF10" s="301">
        <f t="shared" si="6"/>
        <v>41.56</v>
      </c>
      <c r="AG10" s="299">
        <v>65</v>
      </c>
      <c r="AH10" s="298">
        <v>2</v>
      </c>
      <c r="AI10" s="301">
        <v>2</v>
      </c>
      <c r="AJ10" s="301">
        <f t="shared" si="7"/>
        <v>83.12</v>
      </c>
      <c r="AK10" s="302">
        <v>59</v>
      </c>
      <c r="AL10" s="300">
        <v>2</v>
      </c>
      <c r="AM10" s="301">
        <v>2</v>
      </c>
      <c r="AN10" s="301">
        <f t="shared" si="8"/>
        <v>83.12</v>
      </c>
      <c r="AO10" s="299">
        <v>76</v>
      </c>
      <c r="AP10" s="298">
        <f t="shared" si="0"/>
        <v>8</v>
      </c>
      <c r="AQ10" s="301">
        <f t="shared" si="1"/>
        <v>10</v>
      </c>
      <c r="AR10" s="301">
        <f t="shared" si="2"/>
        <v>332.48</v>
      </c>
      <c r="AS10" s="302">
        <f t="shared" si="3"/>
        <v>348</v>
      </c>
      <c r="AT10" s="281"/>
      <c r="AU10" s="212">
        <v>0</v>
      </c>
    </row>
    <row r="11" spans="1:47" ht="30" customHeight="1">
      <c r="A11" s="218" t="s">
        <v>534</v>
      </c>
      <c r="B11" s="219" t="s">
        <v>269</v>
      </c>
      <c r="C11" s="218" t="s">
        <v>169</v>
      </c>
      <c r="D11" s="218" t="s">
        <v>170</v>
      </c>
      <c r="E11" s="218" t="s">
        <v>171</v>
      </c>
      <c r="F11" s="220">
        <v>2481</v>
      </c>
      <c r="G11" s="221" t="s">
        <v>172</v>
      </c>
      <c r="H11" s="219" t="s">
        <v>173</v>
      </c>
      <c r="I11" s="219"/>
      <c r="J11" s="218" t="s">
        <v>2114</v>
      </c>
      <c r="K11" s="218" t="s">
        <v>2114</v>
      </c>
      <c r="L11" s="218" t="s">
        <v>2114</v>
      </c>
      <c r="M11" s="218" t="s">
        <v>2114</v>
      </c>
      <c r="N11" s="224" t="s">
        <v>500</v>
      </c>
      <c r="O11" s="224" t="s">
        <v>2841</v>
      </c>
      <c r="P11" s="218" t="s">
        <v>500</v>
      </c>
      <c r="Q11" s="218" t="s">
        <v>500</v>
      </c>
      <c r="R11" s="218" t="s">
        <v>500</v>
      </c>
      <c r="S11" s="224" t="s">
        <v>500</v>
      </c>
      <c r="T11" s="224" t="s">
        <v>500</v>
      </c>
      <c r="U11" s="224" t="s">
        <v>984</v>
      </c>
      <c r="V11" s="298">
        <v>2</v>
      </c>
      <c r="W11" s="301">
        <v>1</v>
      </c>
      <c r="X11" s="301">
        <f t="shared" si="4"/>
        <v>83.12</v>
      </c>
      <c r="Y11" s="299">
        <v>28</v>
      </c>
      <c r="Z11" s="298"/>
      <c r="AA11" s="301"/>
      <c r="AB11" s="301">
        <f t="shared" si="5"/>
        <v>0</v>
      </c>
      <c r="AC11" s="302"/>
      <c r="AD11" s="300"/>
      <c r="AE11" s="301"/>
      <c r="AF11" s="301">
        <f t="shared" si="6"/>
        <v>0</v>
      </c>
      <c r="AG11" s="299"/>
      <c r="AH11" s="298">
        <v>3</v>
      </c>
      <c r="AI11" s="301">
        <v>3</v>
      </c>
      <c r="AJ11" s="301">
        <f t="shared" si="7"/>
        <v>124.68</v>
      </c>
      <c r="AK11" s="302">
        <v>102</v>
      </c>
      <c r="AL11" s="300"/>
      <c r="AM11" s="301"/>
      <c r="AN11" s="301">
        <f t="shared" si="8"/>
        <v>0</v>
      </c>
      <c r="AO11" s="299"/>
      <c r="AP11" s="298">
        <f t="shared" si="0"/>
        <v>5</v>
      </c>
      <c r="AQ11" s="301">
        <f t="shared" si="1"/>
        <v>4</v>
      </c>
      <c r="AR11" s="301">
        <f t="shared" si="2"/>
        <v>207.8</v>
      </c>
      <c r="AS11" s="302">
        <f t="shared" si="3"/>
        <v>130</v>
      </c>
      <c r="AT11" s="281"/>
      <c r="AU11" s="212">
        <v>6</v>
      </c>
    </row>
    <row r="12" spans="1:47" ht="30" customHeight="1">
      <c r="A12" s="218"/>
      <c r="B12" s="219" t="s">
        <v>269</v>
      </c>
      <c r="C12" s="218" t="s">
        <v>174</v>
      </c>
      <c r="D12" s="218" t="s">
        <v>175</v>
      </c>
      <c r="E12" s="218" t="s">
        <v>171</v>
      </c>
      <c r="F12" s="220">
        <v>2457</v>
      </c>
      <c r="G12" s="221" t="s">
        <v>176</v>
      </c>
      <c r="H12" s="219" t="s">
        <v>264</v>
      </c>
      <c r="I12" s="219"/>
      <c r="J12" s="218" t="s">
        <v>177</v>
      </c>
      <c r="K12" s="218" t="s">
        <v>177</v>
      </c>
      <c r="L12" s="218" t="s">
        <v>177</v>
      </c>
      <c r="M12" s="218" t="s">
        <v>177</v>
      </c>
      <c r="N12" s="224" t="s">
        <v>178</v>
      </c>
      <c r="O12" s="224" t="s">
        <v>179</v>
      </c>
      <c r="P12" s="218" t="s">
        <v>180</v>
      </c>
      <c r="Q12" s="218" t="s">
        <v>180</v>
      </c>
      <c r="R12" s="218" t="s">
        <v>180</v>
      </c>
      <c r="S12" s="218" t="s">
        <v>180</v>
      </c>
      <c r="T12" s="224" t="s">
        <v>178</v>
      </c>
      <c r="U12" s="224" t="s">
        <v>672</v>
      </c>
      <c r="V12" s="298">
        <v>1</v>
      </c>
      <c r="W12" s="301">
        <v>1</v>
      </c>
      <c r="X12" s="301">
        <f t="shared" si="4"/>
        <v>41.56</v>
      </c>
      <c r="Y12" s="299">
        <v>10</v>
      </c>
      <c r="Z12" s="298">
        <v>1</v>
      </c>
      <c r="AA12" s="301">
        <v>1</v>
      </c>
      <c r="AB12" s="301">
        <f t="shared" si="5"/>
        <v>41.56</v>
      </c>
      <c r="AC12" s="302">
        <v>6</v>
      </c>
      <c r="AD12" s="300">
        <v>1</v>
      </c>
      <c r="AE12" s="301">
        <v>1</v>
      </c>
      <c r="AF12" s="301">
        <f t="shared" si="6"/>
        <v>41.56</v>
      </c>
      <c r="AG12" s="299">
        <v>5</v>
      </c>
      <c r="AH12" s="298">
        <v>1</v>
      </c>
      <c r="AI12" s="301">
        <v>1</v>
      </c>
      <c r="AJ12" s="301">
        <f t="shared" si="7"/>
        <v>41.56</v>
      </c>
      <c r="AK12" s="302">
        <v>6</v>
      </c>
      <c r="AL12" s="300">
        <v>1</v>
      </c>
      <c r="AM12" s="301">
        <v>1</v>
      </c>
      <c r="AN12" s="301">
        <f t="shared" si="8"/>
        <v>41.56</v>
      </c>
      <c r="AO12" s="299">
        <v>9</v>
      </c>
      <c r="AP12" s="298">
        <f t="shared" si="0"/>
        <v>5</v>
      </c>
      <c r="AQ12" s="301">
        <f t="shared" si="1"/>
        <v>5</v>
      </c>
      <c r="AR12" s="301">
        <f t="shared" si="2"/>
        <v>207.8</v>
      </c>
      <c r="AS12" s="302">
        <f t="shared" si="3"/>
        <v>36</v>
      </c>
      <c r="AT12" s="281"/>
      <c r="AU12" s="212">
        <v>1</v>
      </c>
    </row>
    <row r="13" spans="1:47" ht="33" customHeight="1">
      <c r="A13" s="218"/>
      <c r="B13" s="219" t="s">
        <v>269</v>
      </c>
      <c r="C13" s="218" t="s">
        <v>38</v>
      </c>
      <c r="D13" s="218" t="s">
        <v>39</v>
      </c>
      <c r="E13" s="218" t="s">
        <v>40</v>
      </c>
      <c r="F13" s="220"/>
      <c r="G13" s="221" t="s">
        <v>41</v>
      </c>
      <c r="H13" s="219" t="s">
        <v>42</v>
      </c>
      <c r="I13" s="219"/>
      <c r="J13" s="218" t="s">
        <v>672</v>
      </c>
      <c r="K13" s="218" t="s">
        <v>672</v>
      </c>
      <c r="L13" s="218" t="s">
        <v>672</v>
      </c>
      <c r="M13" s="218" t="s">
        <v>672</v>
      </c>
      <c r="N13" s="218" t="s">
        <v>672</v>
      </c>
      <c r="O13" s="224"/>
      <c r="P13" s="218" t="s">
        <v>672</v>
      </c>
      <c r="Q13" s="218" t="s">
        <v>672</v>
      </c>
      <c r="R13" s="218" t="s">
        <v>672</v>
      </c>
      <c r="S13" s="218" t="s">
        <v>672</v>
      </c>
      <c r="T13" s="218" t="s">
        <v>672</v>
      </c>
      <c r="U13" s="224"/>
      <c r="V13" s="298">
        <v>0</v>
      </c>
      <c r="W13" s="301">
        <v>0</v>
      </c>
      <c r="X13" s="301">
        <f t="shared" si="4"/>
        <v>0</v>
      </c>
      <c r="Y13" s="299">
        <v>1</v>
      </c>
      <c r="Z13" s="298"/>
      <c r="AA13" s="301"/>
      <c r="AB13" s="301">
        <f t="shared" si="5"/>
        <v>0</v>
      </c>
      <c r="AC13" s="302"/>
      <c r="AD13" s="300">
        <v>0</v>
      </c>
      <c r="AE13" s="301">
        <v>0</v>
      </c>
      <c r="AF13" s="301">
        <f t="shared" si="6"/>
        <v>0</v>
      </c>
      <c r="AG13" s="299">
        <v>1</v>
      </c>
      <c r="AH13" s="298"/>
      <c r="AI13" s="301"/>
      <c r="AJ13" s="301">
        <f t="shared" si="7"/>
        <v>0</v>
      </c>
      <c r="AK13" s="302"/>
      <c r="AL13" s="300">
        <v>0</v>
      </c>
      <c r="AM13" s="301">
        <v>0</v>
      </c>
      <c r="AN13" s="301">
        <f t="shared" si="8"/>
        <v>0</v>
      </c>
      <c r="AO13" s="299">
        <v>6</v>
      </c>
      <c r="AP13" s="298">
        <f t="shared" si="0"/>
        <v>0</v>
      </c>
      <c r="AQ13" s="301">
        <f t="shared" si="1"/>
        <v>0</v>
      </c>
      <c r="AR13" s="301">
        <f t="shared" si="2"/>
        <v>0</v>
      </c>
      <c r="AS13" s="302">
        <f t="shared" si="3"/>
        <v>8</v>
      </c>
      <c r="AT13" s="281"/>
      <c r="AU13" s="212">
        <v>0</v>
      </c>
    </row>
    <row r="14" spans="1:47" ht="12">
      <c r="A14" s="218" t="s">
        <v>534</v>
      </c>
      <c r="B14" s="219" t="s">
        <v>269</v>
      </c>
      <c r="C14" s="218" t="s">
        <v>43</v>
      </c>
      <c r="D14" s="218" t="s">
        <v>44</v>
      </c>
      <c r="E14" s="218" t="s">
        <v>171</v>
      </c>
      <c r="F14" s="220">
        <v>2481</v>
      </c>
      <c r="G14" s="221" t="s">
        <v>45</v>
      </c>
      <c r="H14" s="219" t="s">
        <v>264</v>
      </c>
      <c r="I14" s="219"/>
      <c r="J14" s="218" t="s">
        <v>284</v>
      </c>
      <c r="K14" s="218" t="s">
        <v>284</v>
      </c>
      <c r="L14" s="218" t="s">
        <v>284</v>
      </c>
      <c r="M14" s="218" t="s">
        <v>284</v>
      </c>
      <c r="N14" s="224" t="s">
        <v>503</v>
      </c>
      <c r="O14" s="224" t="s">
        <v>672</v>
      </c>
      <c r="P14" s="218" t="s">
        <v>284</v>
      </c>
      <c r="Q14" s="218" t="s">
        <v>284</v>
      </c>
      <c r="R14" s="218" t="s">
        <v>284</v>
      </c>
      <c r="S14" s="218" t="s">
        <v>284</v>
      </c>
      <c r="T14" s="224" t="s">
        <v>503</v>
      </c>
      <c r="U14" s="224" t="s">
        <v>672</v>
      </c>
      <c r="V14" s="298">
        <v>17</v>
      </c>
      <c r="W14" s="301">
        <v>2</v>
      </c>
      <c r="X14" s="301">
        <f t="shared" si="4"/>
        <v>706.52</v>
      </c>
      <c r="Y14" s="299">
        <v>899</v>
      </c>
      <c r="Z14" s="298">
        <v>29</v>
      </c>
      <c r="AA14" s="301">
        <v>21</v>
      </c>
      <c r="AB14" s="301">
        <f t="shared" si="5"/>
        <v>1205.24</v>
      </c>
      <c r="AC14" s="302">
        <v>917</v>
      </c>
      <c r="AD14" s="300">
        <v>17</v>
      </c>
      <c r="AE14" s="301">
        <v>16</v>
      </c>
      <c r="AF14" s="301">
        <f t="shared" si="6"/>
        <v>706.52</v>
      </c>
      <c r="AG14" s="299">
        <v>708</v>
      </c>
      <c r="AH14" s="298">
        <v>21</v>
      </c>
      <c r="AI14" s="301">
        <v>13</v>
      </c>
      <c r="AJ14" s="301">
        <f t="shared" si="7"/>
        <v>872.76</v>
      </c>
      <c r="AK14" s="302">
        <v>593</v>
      </c>
      <c r="AL14" s="300">
        <v>15</v>
      </c>
      <c r="AM14" s="301">
        <v>15</v>
      </c>
      <c r="AN14" s="301">
        <f t="shared" si="8"/>
        <v>623.4000000000001</v>
      </c>
      <c r="AO14" s="299">
        <v>566</v>
      </c>
      <c r="AP14" s="298">
        <f t="shared" si="0"/>
        <v>99</v>
      </c>
      <c r="AQ14" s="301">
        <f t="shared" si="1"/>
        <v>67</v>
      </c>
      <c r="AR14" s="301">
        <f t="shared" si="2"/>
        <v>4114.4400000000005</v>
      </c>
      <c r="AS14" s="302">
        <f t="shared" si="3"/>
        <v>3683</v>
      </c>
      <c r="AT14" s="281"/>
      <c r="AU14" s="212">
        <v>30</v>
      </c>
    </row>
    <row r="15" spans="1:47" ht="23.25" customHeight="1">
      <c r="A15" s="218"/>
      <c r="B15" s="219" t="s">
        <v>269</v>
      </c>
      <c r="C15" s="218" t="s">
        <v>46</v>
      </c>
      <c r="D15" s="218" t="s">
        <v>47</v>
      </c>
      <c r="E15" s="218" t="s">
        <v>171</v>
      </c>
      <c r="F15" s="220">
        <v>2481</v>
      </c>
      <c r="G15" s="221" t="s">
        <v>48</v>
      </c>
      <c r="H15" s="219" t="s">
        <v>264</v>
      </c>
      <c r="I15" s="219"/>
      <c r="J15" s="218" t="s">
        <v>49</v>
      </c>
      <c r="K15" s="218" t="s">
        <v>49</v>
      </c>
      <c r="L15" s="218" t="s">
        <v>49</v>
      </c>
      <c r="M15" s="218" t="s">
        <v>49</v>
      </c>
      <c r="N15" s="224" t="s">
        <v>50</v>
      </c>
      <c r="O15" s="224" t="s">
        <v>692</v>
      </c>
      <c r="P15" s="218" t="s">
        <v>670</v>
      </c>
      <c r="Q15" s="218" t="s">
        <v>670</v>
      </c>
      <c r="R15" s="218" t="s">
        <v>670</v>
      </c>
      <c r="S15" s="218" t="s">
        <v>670</v>
      </c>
      <c r="T15" s="218" t="s">
        <v>670</v>
      </c>
      <c r="U15" s="224" t="s">
        <v>984</v>
      </c>
      <c r="V15" s="298">
        <v>1</v>
      </c>
      <c r="W15" s="301">
        <v>2</v>
      </c>
      <c r="X15" s="301">
        <f t="shared" si="4"/>
        <v>41.56</v>
      </c>
      <c r="Y15" s="299">
        <v>19</v>
      </c>
      <c r="Z15" s="298">
        <v>3</v>
      </c>
      <c r="AA15" s="301">
        <v>2</v>
      </c>
      <c r="AB15" s="301">
        <f t="shared" si="5"/>
        <v>124.68</v>
      </c>
      <c r="AC15" s="302">
        <v>21</v>
      </c>
      <c r="AD15" s="300">
        <v>1</v>
      </c>
      <c r="AE15" s="301">
        <v>1</v>
      </c>
      <c r="AF15" s="301">
        <f t="shared" si="6"/>
        <v>41.56</v>
      </c>
      <c r="AG15" s="299">
        <v>3</v>
      </c>
      <c r="AH15" s="298">
        <v>1</v>
      </c>
      <c r="AI15" s="301">
        <v>1</v>
      </c>
      <c r="AJ15" s="301">
        <f t="shared" si="7"/>
        <v>41.56</v>
      </c>
      <c r="AK15" s="302">
        <v>10</v>
      </c>
      <c r="AL15" s="300">
        <v>1</v>
      </c>
      <c r="AM15" s="301">
        <v>1</v>
      </c>
      <c r="AN15" s="301">
        <f t="shared" si="8"/>
        <v>41.56</v>
      </c>
      <c r="AO15" s="299">
        <v>20</v>
      </c>
      <c r="AP15" s="298">
        <f t="shared" si="0"/>
        <v>7</v>
      </c>
      <c r="AQ15" s="301">
        <f t="shared" si="1"/>
        <v>7</v>
      </c>
      <c r="AR15" s="301">
        <f t="shared" si="2"/>
        <v>290.92</v>
      </c>
      <c r="AS15" s="302">
        <f t="shared" si="3"/>
        <v>73</v>
      </c>
      <c r="AT15" s="281"/>
      <c r="AU15" s="212">
        <v>8</v>
      </c>
    </row>
    <row r="16" spans="1:47" ht="12">
      <c r="A16" s="218" t="s">
        <v>534</v>
      </c>
      <c r="B16" s="219" t="s">
        <v>269</v>
      </c>
      <c r="C16" s="218" t="s">
        <v>234</v>
      </c>
      <c r="D16" s="218" t="s">
        <v>235</v>
      </c>
      <c r="E16" s="218" t="s">
        <v>236</v>
      </c>
      <c r="F16" s="220">
        <v>1760</v>
      </c>
      <c r="G16" s="221" t="s">
        <v>237</v>
      </c>
      <c r="H16" s="219" t="s">
        <v>264</v>
      </c>
      <c r="I16" s="219"/>
      <c r="J16" s="218" t="s">
        <v>475</v>
      </c>
      <c r="K16" s="218" t="s">
        <v>475</v>
      </c>
      <c r="L16" s="218" t="s">
        <v>475</v>
      </c>
      <c r="M16" s="218" t="s">
        <v>475</v>
      </c>
      <c r="N16" s="224" t="s">
        <v>487</v>
      </c>
      <c r="O16" s="224" t="s">
        <v>487</v>
      </c>
      <c r="P16" s="218" t="s">
        <v>475</v>
      </c>
      <c r="Q16" s="218" t="s">
        <v>475</v>
      </c>
      <c r="R16" s="218" t="s">
        <v>475</v>
      </c>
      <c r="S16" s="218" t="s">
        <v>475</v>
      </c>
      <c r="T16" s="224" t="s">
        <v>487</v>
      </c>
      <c r="U16" s="224" t="s">
        <v>473</v>
      </c>
      <c r="V16" s="298">
        <v>13</v>
      </c>
      <c r="W16" s="301">
        <v>22</v>
      </c>
      <c r="X16" s="301">
        <f t="shared" si="4"/>
        <v>540.28</v>
      </c>
      <c r="Y16" s="299">
        <v>946</v>
      </c>
      <c r="Z16" s="298">
        <v>14</v>
      </c>
      <c r="AA16" s="301">
        <v>12</v>
      </c>
      <c r="AB16" s="301">
        <f t="shared" si="5"/>
        <v>581.84</v>
      </c>
      <c r="AC16" s="302">
        <v>655</v>
      </c>
      <c r="AD16" s="300">
        <v>22</v>
      </c>
      <c r="AE16" s="301">
        <v>8</v>
      </c>
      <c r="AF16" s="301">
        <f t="shared" si="6"/>
        <v>914.32</v>
      </c>
      <c r="AG16" s="299">
        <v>492</v>
      </c>
      <c r="AH16" s="298">
        <v>15</v>
      </c>
      <c r="AI16" s="301">
        <v>11</v>
      </c>
      <c r="AJ16" s="301">
        <f t="shared" si="7"/>
        <v>623.4000000000001</v>
      </c>
      <c r="AK16" s="302">
        <v>429</v>
      </c>
      <c r="AL16" s="300">
        <v>14</v>
      </c>
      <c r="AM16" s="301">
        <v>8</v>
      </c>
      <c r="AN16" s="301">
        <f t="shared" si="8"/>
        <v>581.84</v>
      </c>
      <c r="AO16" s="299">
        <v>464</v>
      </c>
      <c r="AP16" s="298">
        <f t="shared" si="0"/>
        <v>78</v>
      </c>
      <c r="AQ16" s="301">
        <f t="shared" si="1"/>
        <v>61</v>
      </c>
      <c r="AR16" s="301">
        <f t="shared" si="2"/>
        <v>3241.6800000000003</v>
      </c>
      <c r="AS16" s="302">
        <f t="shared" si="3"/>
        <v>2986</v>
      </c>
      <c r="AT16" s="281"/>
      <c r="AU16" s="212">
        <v>20</v>
      </c>
    </row>
    <row r="17" spans="1:47" ht="31.5" customHeight="1">
      <c r="A17" s="218"/>
      <c r="B17" s="219" t="s">
        <v>269</v>
      </c>
      <c r="C17" s="218" t="s">
        <v>51</v>
      </c>
      <c r="D17" s="218" t="s">
        <v>203</v>
      </c>
      <c r="E17" s="218" t="s">
        <v>236</v>
      </c>
      <c r="F17" s="220">
        <v>1760</v>
      </c>
      <c r="G17" s="221" t="s">
        <v>204</v>
      </c>
      <c r="H17" s="219" t="s">
        <v>264</v>
      </c>
      <c r="I17" s="219"/>
      <c r="J17" s="218" t="s">
        <v>672</v>
      </c>
      <c r="K17" s="218" t="s">
        <v>672</v>
      </c>
      <c r="L17" s="218" t="s">
        <v>672</v>
      </c>
      <c r="M17" s="218" t="s">
        <v>672</v>
      </c>
      <c r="N17" s="218" t="s">
        <v>672</v>
      </c>
      <c r="O17" s="224" t="s">
        <v>984</v>
      </c>
      <c r="P17" s="218" t="s">
        <v>672</v>
      </c>
      <c r="Q17" s="218" t="s">
        <v>672</v>
      </c>
      <c r="R17" s="218" t="s">
        <v>672</v>
      </c>
      <c r="S17" s="218" t="s">
        <v>672</v>
      </c>
      <c r="T17" s="218" t="s">
        <v>672</v>
      </c>
      <c r="U17" s="224" t="s">
        <v>984</v>
      </c>
      <c r="V17" s="298">
        <v>3</v>
      </c>
      <c r="W17" s="301">
        <v>5</v>
      </c>
      <c r="X17" s="301">
        <f t="shared" si="4"/>
        <v>124.68</v>
      </c>
      <c r="Y17" s="299">
        <v>147</v>
      </c>
      <c r="Z17" s="298">
        <v>6</v>
      </c>
      <c r="AA17" s="301">
        <v>5</v>
      </c>
      <c r="AB17" s="301">
        <f t="shared" si="5"/>
        <v>249.36</v>
      </c>
      <c r="AC17" s="302">
        <v>202</v>
      </c>
      <c r="AD17" s="300">
        <v>3</v>
      </c>
      <c r="AE17" s="301">
        <v>4</v>
      </c>
      <c r="AF17" s="301">
        <f t="shared" si="6"/>
        <v>124.68</v>
      </c>
      <c r="AG17" s="299">
        <v>140</v>
      </c>
      <c r="AH17" s="298">
        <v>4</v>
      </c>
      <c r="AI17" s="301">
        <v>3</v>
      </c>
      <c r="AJ17" s="301">
        <f t="shared" si="7"/>
        <v>166.24</v>
      </c>
      <c r="AK17" s="302">
        <v>52</v>
      </c>
      <c r="AL17" s="300">
        <v>3</v>
      </c>
      <c r="AM17" s="301">
        <v>4</v>
      </c>
      <c r="AN17" s="301">
        <f t="shared" si="8"/>
        <v>124.68</v>
      </c>
      <c r="AO17" s="299">
        <v>81</v>
      </c>
      <c r="AP17" s="298">
        <f t="shared" si="0"/>
        <v>19</v>
      </c>
      <c r="AQ17" s="301">
        <f t="shared" si="1"/>
        <v>21</v>
      </c>
      <c r="AR17" s="301">
        <f t="shared" si="2"/>
        <v>789.6400000000001</v>
      </c>
      <c r="AS17" s="302">
        <f t="shared" si="3"/>
        <v>622</v>
      </c>
      <c r="AT17" s="281"/>
      <c r="AU17" s="212">
        <v>14</v>
      </c>
    </row>
    <row r="18" spans="1:47" ht="12">
      <c r="A18" s="218" t="s">
        <v>534</v>
      </c>
      <c r="B18" s="226" t="s">
        <v>269</v>
      </c>
      <c r="C18" s="218" t="s">
        <v>205</v>
      </c>
      <c r="D18" s="218" t="s">
        <v>206</v>
      </c>
      <c r="E18" s="218" t="s">
        <v>207</v>
      </c>
      <c r="F18" s="227">
        <v>2493</v>
      </c>
      <c r="G18" s="228" t="s">
        <v>208</v>
      </c>
      <c r="H18" s="226">
        <v>5</v>
      </c>
      <c r="I18" s="226"/>
      <c r="J18" s="229" t="s">
        <v>285</v>
      </c>
      <c r="K18" s="229" t="s">
        <v>475</v>
      </c>
      <c r="L18" s="229" t="s">
        <v>209</v>
      </c>
      <c r="M18" s="229" t="s">
        <v>475</v>
      </c>
      <c r="N18" s="229" t="s">
        <v>285</v>
      </c>
      <c r="O18" s="229" t="s">
        <v>477</v>
      </c>
      <c r="P18" s="229" t="s">
        <v>285</v>
      </c>
      <c r="Q18" s="229" t="s">
        <v>475</v>
      </c>
      <c r="R18" s="229" t="s">
        <v>209</v>
      </c>
      <c r="S18" s="229" t="s">
        <v>475</v>
      </c>
      <c r="T18" s="229" t="s">
        <v>285</v>
      </c>
      <c r="U18" s="290" t="s">
        <v>210</v>
      </c>
      <c r="V18" s="298">
        <v>8</v>
      </c>
      <c r="W18" s="301">
        <v>13</v>
      </c>
      <c r="X18" s="301">
        <f t="shared" si="4"/>
        <v>332.48</v>
      </c>
      <c r="Y18" s="299">
        <v>752</v>
      </c>
      <c r="Z18" s="298">
        <v>14</v>
      </c>
      <c r="AA18" s="301">
        <v>9</v>
      </c>
      <c r="AB18" s="301">
        <f t="shared" si="5"/>
        <v>581.84</v>
      </c>
      <c r="AC18" s="302">
        <v>279</v>
      </c>
      <c r="AD18" s="300">
        <v>9</v>
      </c>
      <c r="AE18" s="301">
        <v>9</v>
      </c>
      <c r="AF18" s="301">
        <f t="shared" si="6"/>
        <v>374.04</v>
      </c>
      <c r="AG18" s="299">
        <v>244</v>
      </c>
      <c r="AH18" s="298">
        <v>9</v>
      </c>
      <c r="AI18" s="301">
        <v>5</v>
      </c>
      <c r="AJ18" s="301">
        <f t="shared" si="7"/>
        <v>374.04</v>
      </c>
      <c r="AK18" s="302">
        <v>287</v>
      </c>
      <c r="AL18" s="300">
        <v>7</v>
      </c>
      <c r="AM18" s="301">
        <v>8</v>
      </c>
      <c r="AN18" s="301">
        <f t="shared" si="8"/>
        <v>290.92</v>
      </c>
      <c r="AO18" s="299">
        <v>223</v>
      </c>
      <c r="AP18" s="298">
        <f t="shared" si="0"/>
        <v>47</v>
      </c>
      <c r="AQ18" s="301">
        <f t="shared" si="1"/>
        <v>44</v>
      </c>
      <c r="AR18" s="301">
        <f t="shared" si="2"/>
        <v>1953.3200000000002</v>
      </c>
      <c r="AS18" s="302">
        <f t="shared" si="3"/>
        <v>1785</v>
      </c>
      <c r="AT18" s="281"/>
      <c r="AU18" s="212">
        <v>11</v>
      </c>
    </row>
    <row r="19" spans="1:47" ht="12">
      <c r="A19" s="218" t="s">
        <v>534</v>
      </c>
      <c r="B19" s="219" t="s">
        <v>269</v>
      </c>
      <c r="C19" s="218" t="s">
        <v>138</v>
      </c>
      <c r="D19" s="218" t="s">
        <v>0</v>
      </c>
      <c r="E19" s="218" t="s">
        <v>207</v>
      </c>
      <c r="F19" s="220">
        <v>2493</v>
      </c>
      <c r="G19" s="221" t="s">
        <v>1</v>
      </c>
      <c r="H19" s="219" t="s">
        <v>264</v>
      </c>
      <c r="I19" s="219"/>
      <c r="J19" s="218" t="s">
        <v>893</v>
      </c>
      <c r="K19" s="218" t="s">
        <v>893</v>
      </c>
      <c r="L19" s="218" t="s">
        <v>893</v>
      </c>
      <c r="M19" s="218" t="s">
        <v>893</v>
      </c>
      <c r="N19" s="218" t="s">
        <v>500</v>
      </c>
      <c r="O19" s="224" t="s">
        <v>477</v>
      </c>
      <c r="P19" s="218" t="s">
        <v>887</v>
      </c>
      <c r="Q19" s="218" t="s">
        <v>887</v>
      </c>
      <c r="R19" s="218" t="s">
        <v>887</v>
      </c>
      <c r="S19" s="218" t="s">
        <v>887</v>
      </c>
      <c r="T19" s="224" t="s">
        <v>984</v>
      </c>
      <c r="U19" s="224" t="s">
        <v>2</v>
      </c>
      <c r="V19" s="298">
        <v>1</v>
      </c>
      <c r="W19" s="301">
        <v>1</v>
      </c>
      <c r="X19" s="301">
        <f t="shared" si="4"/>
        <v>41.56</v>
      </c>
      <c r="Y19" s="299">
        <v>7</v>
      </c>
      <c r="Z19" s="298">
        <v>1</v>
      </c>
      <c r="AA19" s="301">
        <v>1</v>
      </c>
      <c r="AB19" s="301">
        <f t="shared" si="5"/>
        <v>41.56</v>
      </c>
      <c r="AC19" s="302">
        <v>6</v>
      </c>
      <c r="AD19" s="300">
        <v>1</v>
      </c>
      <c r="AE19" s="301">
        <v>1</v>
      </c>
      <c r="AF19" s="301">
        <f t="shared" si="6"/>
        <v>41.56</v>
      </c>
      <c r="AG19" s="299">
        <v>3</v>
      </c>
      <c r="AH19" s="298">
        <v>1</v>
      </c>
      <c r="AI19" s="301">
        <v>1</v>
      </c>
      <c r="AJ19" s="301">
        <f t="shared" si="7"/>
        <v>41.56</v>
      </c>
      <c r="AK19" s="302">
        <v>4</v>
      </c>
      <c r="AL19" s="300">
        <v>1</v>
      </c>
      <c r="AM19" s="301">
        <v>1</v>
      </c>
      <c r="AN19" s="301">
        <f t="shared" si="8"/>
        <v>41.56</v>
      </c>
      <c r="AO19" s="299">
        <v>5</v>
      </c>
      <c r="AP19" s="298">
        <f t="shared" si="0"/>
        <v>5</v>
      </c>
      <c r="AQ19" s="301">
        <f t="shared" si="1"/>
        <v>5</v>
      </c>
      <c r="AR19" s="301">
        <f t="shared" si="2"/>
        <v>207.8</v>
      </c>
      <c r="AS19" s="302">
        <f t="shared" si="3"/>
        <v>25</v>
      </c>
      <c r="AT19" s="281"/>
      <c r="AU19" s="212">
        <v>0</v>
      </c>
    </row>
    <row r="20" spans="1:47" ht="23.25" customHeight="1">
      <c r="A20" s="218"/>
      <c r="B20" s="219" t="s">
        <v>269</v>
      </c>
      <c r="C20" s="218" t="s">
        <v>3</v>
      </c>
      <c r="D20" s="218" t="s">
        <v>414</v>
      </c>
      <c r="E20" s="218" t="s">
        <v>415</v>
      </c>
      <c r="F20" s="220">
        <v>2454</v>
      </c>
      <c r="G20" s="221" t="s">
        <v>416</v>
      </c>
      <c r="H20" s="219" t="s">
        <v>264</v>
      </c>
      <c r="I20" s="219"/>
      <c r="J20" s="218" t="s">
        <v>893</v>
      </c>
      <c r="K20" s="218" t="s">
        <v>893</v>
      </c>
      <c r="L20" s="218" t="s">
        <v>893</v>
      </c>
      <c r="M20" s="218" t="s">
        <v>893</v>
      </c>
      <c r="N20" s="218" t="s">
        <v>500</v>
      </c>
      <c r="O20" s="218" t="s">
        <v>500</v>
      </c>
      <c r="P20" s="218" t="s">
        <v>904</v>
      </c>
      <c r="Q20" s="218" t="s">
        <v>904</v>
      </c>
      <c r="R20" s="218" t="s">
        <v>904</v>
      </c>
      <c r="S20" s="218" t="s">
        <v>904</v>
      </c>
      <c r="T20" s="218" t="s">
        <v>904</v>
      </c>
      <c r="U20" s="224" t="s">
        <v>984</v>
      </c>
      <c r="V20" s="298">
        <v>1</v>
      </c>
      <c r="W20" s="301">
        <v>1</v>
      </c>
      <c r="X20" s="301">
        <f t="shared" si="4"/>
        <v>41.56</v>
      </c>
      <c r="Y20" s="299">
        <v>14</v>
      </c>
      <c r="Z20" s="298">
        <v>1</v>
      </c>
      <c r="AA20" s="301">
        <v>1</v>
      </c>
      <c r="AB20" s="301">
        <f t="shared" si="5"/>
        <v>41.56</v>
      </c>
      <c r="AC20" s="302">
        <v>3</v>
      </c>
      <c r="AD20" s="300">
        <v>1</v>
      </c>
      <c r="AE20" s="301">
        <v>1</v>
      </c>
      <c r="AF20" s="301">
        <f t="shared" si="6"/>
        <v>41.56</v>
      </c>
      <c r="AG20" s="299">
        <v>15</v>
      </c>
      <c r="AH20" s="298">
        <v>1</v>
      </c>
      <c r="AI20" s="301">
        <v>1</v>
      </c>
      <c r="AJ20" s="301">
        <f t="shared" si="7"/>
        <v>41.56</v>
      </c>
      <c r="AK20" s="302">
        <v>15</v>
      </c>
      <c r="AL20" s="300">
        <v>2</v>
      </c>
      <c r="AM20" s="301">
        <v>1</v>
      </c>
      <c r="AN20" s="301">
        <f t="shared" si="8"/>
        <v>83.12</v>
      </c>
      <c r="AO20" s="299">
        <v>27</v>
      </c>
      <c r="AP20" s="298">
        <f t="shared" si="0"/>
        <v>6</v>
      </c>
      <c r="AQ20" s="301">
        <f t="shared" si="1"/>
        <v>5</v>
      </c>
      <c r="AR20" s="301">
        <f t="shared" si="2"/>
        <v>249.36</v>
      </c>
      <c r="AS20" s="302">
        <f t="shared" si="3"/>
        <v>74</v>
      </c>
      <c r="AT20" s="281"/>
      <c r="AU20" s="212">
        <v>0</v>
      </c>
    </row>
    <row r="21" spans="1:47" ht="21.75">
      <c r="A21" s="218"/>
      <c r="B21" s="219" t="s">
        <v>269</v>
      </c>
      <c r="C21" s="218" t="s">
        <v>417</v>
      </c>
      <c r="D21" s="218" t="s">
        <v>418</v>
      </c>
      <c r="E21" s="218" t="s">
        <v>415</v>
      </c>
      <c r="F21" s="220">
        <v>2452</v>
      </c>
      <c r="G21" s="221" t="s">
        <v>419</v>
      </c>
      <c r="H21" s="219" t="s">
        <v>622</v>
      </c>
      <c r="I21" s="219"/>
      <c r="J21" s="218" t="s">
        <v>672</v>
      </c>
      <c r="K21" s="218" t="s">
        <v>672</v>
      </c>
      <c r="L21" s="218" t="s">
        <v>672</v>
      </c>
      <c r="M21" s="218" t="s">
        <v>672</v>
      </c>
      <c r="N21" s="218" t="s">
        <v>672</v>
      </c>
      <c r="O21" s="224" t="s">
        <v>984</v>
      </c>
      <c r="P21" s="218" t="s">
        <v>672</v>
      </c>
      <c r="Q21" s="218" t="s">
        <v>672</v>
      </c>
      <c r="R21" s="218" t="s">
        <v>672</v>
      </c>
      <c r="S21" s="218" t="s">
        <v>672</v>
      </c>
      <c r="T21" s="218" t="s">
        <v>672</v>
      </c>
      <c r="U21" s="224" t="s">
        <v>984</v>
      </c>
      <c r="V21" s="303"/>
      <c r="W21" s="306"/>
      <c r="X21" s="301">
        <f t="shared" si="4"/>
        <v>0</v>
      </c>
      <c r="Y21" s="304"/>
      <c r="Z21" s="303"/>
      <c r="AA21" s="306"/>
      <c r="AB21" s="301">
        <f t="shared" si="5"/>
        <v>0</v>
      </c>
      <c r="AC21" s="307"/>
      <c r="AD21" s="305"/>
      <c r="AE21" s="306"/>
      <c r="AF21" s="301">
        <f t="shared" si="6"/>
        <v>0</v>
      </c>
      <c r="AG21" s="304"/>
      <c r="AH21" s="303"/>
      <c r="AI21" s="306"/>
      <c r="AJ21" s="301">
        <f t="shared" si="7"/>
        <v>0</v>
      </c>
      <c r="AK21" s="307"/>
      <c r="AL21" s="305"/>
      <c r="AM21" s="306"/>
      <c r="AN21" s="301">
        <f t="shared" si="8"/>
        <v>0</v>
      </c>
      <c r="AO21" s="304"/>
      <c r="AP21" s="303"/>
      <c r="AQ21" s="306"/>
      <c r="AR21" s="301">
        <f aca="true" t="shared" si="9" ref="AR21:AR59">SUM(X21,AB21,AF21,AJ21,AN21)</f>
        <v>0</v>
      </c>
      <c r="AS21" s="307"/>
      <c r="AT21" s="282"/>
      <c r="AU21" s="54"/>
    </row>
    <row r="22" spans="1:47" ht="12">
      <c r="A22" s="230"/>
      <c r="B22" s="231" t="s">
        <v>269</v>
      </c>
      <c r="C22" s="230" t="s">
        <v>420</v>
      </c>
      <c r="D22" s="230" t="s">
        <v>421</v>
      </c>
      <c r="E22" s="230" t="s">
        <v>415</v>
      </c>
      <c r="F22" s="232">
        <v>2452</v>
      </c>
      <c r="G22" s="233" t="s">
        <v>1497</v>
      </c>
      <c r="H22" s="231" t="s">
        <v>264</v>
      </c>
      <c r="I22" s="231"/>
      <c r="J22" s="207" t="s">
        <v>422</v>
      </c>
      <c r="K22" s="207" t="s">
        <v>422</v>
      </c>
      <c r="L22" s="207" t="s">
        <v>422</v>
      </c>
      <c r="M22" s="207" t="s">
        <v>422</v>
      </c>
      <c r="N22" s="224" t="s">
        <v>1205</v>
      </c>
      <c r="O22" s="224" t="s">
        <v>914</v>
      </c>
      <c r="P22" s="207" t="s">
        <v>910</v>
      </c>
      <c r="Q22" s="207" t="s">
        <v>910</v>
      </c>
      <c r="R22" s="207" t="s">
        <v>910</v>
      </c>
      <c r="S22" s="207" t="s">
        <v>910</v>
      </c>
      <c r="T22" s="224" t="s">
        <v>888</v>
      </c>
      <c r="U22" s="224" t="s">
        <v>672</v>
      </c>
      <c r="V22" s="298">
        <v>1</v>
      </c>
      <c r="W22" s="301">
        <v>1</v>
      </c>
      <c r="X22" s="301">
        <f t="shared" si="4"/>
        <v>41.56</v>
      </c>
      <c r="Y22" s="299">
        <v>4</v>
      </c>
      <c r="Z22" s="298">
        <v>1</v>
      </c>
      <c r="AA22" s="301">
        <v>1</v>
      </c>
      <c r="AB22" s="301">
        <f t="shared" si="5"/>
        <v>41.56</v>
      </c>
      <c r="AC22" s="302">
        <v>3</v>
      </c>
      <c r="AD22" s="300">
        <v>1</v>
      </c>
      <c r="AE22" s="301">
        <v>1</v>
      </c>
      <c r="AF22" s="301">
        <f t="shared" si="6"/>
        <v>41.56</v>
      </c>
      <c r="AG22" s="299">
        <v>5</v>
      </c>
      <c r="AH22" s="298">
        <v>1</v>
      </c>
      <c r="AI22" s="301">
        <v>1</v>
      </c>
      <c r="AJ22" s="301">
        <f t="shared" si="7"/>
        <v>41.56</v>
      </c>
      <c r="AK22" s="302">
        <v>2</v>
      </c>
      <c r="AL22" s="300">
        <v>1</v>
      </c>
      <c r="AM22" s="301">
        <v>1</v>
      </c>
      <c r="AN22" s="301">
        <f t="shared" si="8"/>
        <v>41.56</v>
      </c>
      <c r="AO22" s="299">
        <v>5</v>
      </c>
      <c r="AP22" s="298">
        <f aca="true" t="shared" si="10" ref="AP22:AP41">SUM(V22,Z22,AD22,AH22,AL22)</f>
        <v>5</v>
      </c>
      <c r="AQ22" s="301">
        <f aca="true" t="shared" si="11" ref="AQ22:AQ41">SUM(W22,AA22,AE22,AI22,AM22)</f>
        <v>5</v>
      </c>
      <c r="AR22" s="301">
        <f t="shared" si="9"/>
        <v>207.8</v>
      </c>
      <c r="AS22" s="302">
        <f aca="true" t="shared" si="12" ref="AS22:AS51">SUM(Y22,AC22,AG22,AK22,AO22)</f>
        <v>19</v>
      </c>
      <c r="AT22" s="281"/>
      <c r="AU22" s="212">
        <v>0</v>
      </c>
    </row>
    <row r="23" spans="1:47" ht="12">
      <c r="A23" s="218" t="s">
        <v>534</v>
      </c>
      <c r="B23" s="219" t="s">
        <v>735</v>
      </c>
      <c r="C23" s="218" t="s">
        <v>423</v>
      </c>
      <c r="D23" s="218" t="s">
        <v>424</v>
      </c>
      <c r="E23" s="218" t="s">
        <v>625</v>
      </c>
      <c r="F23" s="220">
        <v>2421</v>
      </c>
      <c r="G23" s="221" t="s">
        <v>172</v>
      </c>
      <c r="H23" s="219" t="s">
        <v>264</v>
      </c>
      <c r="I23" s="219"/>
      <c r="J23" s="218" t="s">
        <v>284</v>
      </c>
      <c r="K23" s="218" t="s">
        <v>284</v>
      </c>
      <c r="L23" s="218" t="s">
        <v>284</v>
      </c>
      <c r="M23" s="218" t="s">
        <v>284</v>
      </c>
      <c r="N23" s="224" t="s">
        <v>672</v>
      </c>
      <c r="O23" s="224" t="s">
        <v>672</v>
      </c>
      <c r="P23" s="218" t="s">
        <v>284</v>
      </c>
      <c r="Q23" s="218" t="s">
        <v>284</v>
      </c>
      <c r="R23" s="218" t="s">
        <v>284</v>
      </c>
      <c r="S23" s="218" t="s">
        <v>284</v>
      </c>
      <c r="T23" s="224" t="s">
        <v>672</v>
      </c>
      <c r="U23" s="224" t="s">
        <v>984</v>
      </c>
      <c r="V23" s="298">
        <v>13</v>
      </c>
      <c r="W23" s="301">
        <v>32</v>
      </c>
      <c r="X23" s="301">
        <f t="shared" si="4"/>
        <v>540.28</v>
      </c>
      <c r="Y23" s="299">
        <v>1303</v>
      </c>
      <c r="Z23" s="298">
        <v>30</v>
      </c>
      <c r="AA23" s="301">
        <v>8</v>
      </c>
      <c r="AB23" s="301">
        <f t="shared" si="5"/>
        <v>1246.8000000000002</v>
      </c>
      <c r="AC23" s="302">
        <v>393</v>
      </c>
      <c r="AD23" s="300">
        <v>20</v>
      </c>
      <c r="AE23" s="301">
        <v>14</v>
      </c>
      <c r="AF23" s="301">
        <f t="shared" si="6"/>
        <v>831.2</v>
      </c>
      <c r="AG23" s="299">
        <v>533</v>
      </c>
      <c r="AH23" s="298">
        <v>17</v>
      </c>
      <c r="AI23" s="301">
        <v>13</v>
      </c>
      <c r="AJ23" s="301">
        <f t="shared" si="7"/>
        <v>706.52</v>
      </c>
      <c r="AK23" s="302">
        <v>481</v>
      </c>
      <c r="AL23" s="300">
        <v>16</v>
      </c>
      <c r="AM23" s="301">
        <v>12</v>
      </c>
      <c r="AN23" s="301">
        <f t="shared" si="8"/>
        <v>664.96</v>
      </c>
      <c r="AO23" s="299">
        <v>496</v>
      </c>
      <c r="AP23" s="298">
        <f t="shared" si="10"/>
        <v>96</v>
      </c>
      <c r="AQ23" s="301">
        <f t="shared" si="11"/>
        <v>79</v>
      </c>
      <c r="AR23" s="301">
        <f t="shared" si="9"/>
        <v>3989.76</v>
      </c>
      <c r="AS23" s="302">
        <f t="shared" si="12"/>
        <v>3206</v>
      </c>
      <c r="AT23" s="281"/>
      <c r="AU23" s="212">
        <v>2</v>
      </c>
    </row>
    <row r="24" spans="1:47" ht="36" customHeight="1">
      <c r="A24" s="218" t="s">
        <v>534</v>
      </c>
      <c r="B24" s="219" t="s">
        <v>735</v>
      </c>
      <c r="C24" s="218" t="s">
        <v>425</v>
      </c>
      <c r="D24" s="218" t="s">
        <v>426</v>
      </c>
      <c r="E24" s="218" t="s">
        <v>427</v>
      </c>
      <c r="F24" s="220">
        <v>1742</v>
      </c>
      <c r="G24" s="221" t="s">
        <v>428</v>
      </c>
      <c r="H24" s="219" t="s">
        <v>264</v>
      </c>
      <c r="I24" s="219"/>
      <c r="J24" s="218" t="s">
        <v>284</v>
      </c>
      <c r="K24" s="218" t="s">
        <v>284</v>
      </c>
      <c r="L24" s="218" t="s">
        <v>284</v>
      </c>
      <c r="M24" s="218" t="s">
        <v>284</v>
      </c>
      <c r="N24" s="224" t="s">
        <v>503</v>
      </c>
      <c r="O24" s="224" t="s">
        <v>672</v>
      </c>
      <c r="P24" s="218" t="s">
        <v>284</v>
      </c>
      <c r="Q24" s="218" t="s">
        <v>284</v>
      </c>
      <c r="R24" s="218" t="s">
        <v>284</v>
      </c>
      <c r="S24" s="218" t="s">
        <v>284</v>
      </c>
      <c r="T24" s="224" t="s">
        <v>503</v>
      </c>
      <c r="U24" s="224" t="s">
        <v>486</v>
      </c>
      <c r="V24" s="298">
        <v>11</v>
      </c>
      <c r="W24" s="301">
        <v>21</v>
      </c>
      <c r="X24" s="301">
        <f t="shared" si="4"/>
        <v>457.16</v>
      </c>
      <c r="Y24" s="299">
        <v>886</v>
      </c>
      <c r="Z24" s="298">
        <v>22</v>
      </c>
      <c r="AA24" s="301">
        <v>13</v>
      </c>
      <c r="AB24" s="301">
        <f t="shared" si="5"/>
        <v>914.32</v>
      </c>
      <c r="AC24" s="302">
        <v>394</v>
      </c>
      <c r="AD24" s="300">
        <v>14</v>
      </c>
      <c r="AE24" s="301">
        <v>7</v>
      </c>
      <c r="AF24" s="301">
        <f t="shared" si="6"/>
        <v>581.84</v>
      </c>
      <c r="AG24" s="299">
        <v>287</v>
      </c>
      <c r="AH24" s="298">
        <v>13</v>
      </c>
      <c r="AI24" s="301">
        <v>11</v>
      </c>
      <c r="AJ24" s="301">
        <f t="shared" si="7"/>
        <v>540.28</v>
      </c>
      <c r="AK24" s="302">
        <v>423</v>
      </c>
      <c r="AL24" s="300">
        <v>12</v>
      </c>
      <c r="AM24" s="301">
        <v>10</v>
      </c>
      <c r="AN24" s="301">
        <f t="shared" si="8"/>
        <v>498.72</v>
      </c>
      <c r="AO24" s="299">
        <v>385</v>
      </c>
      <c r="AP24" s="298">
        <f t="shared" si="10"/>
        <v>72</v>
      </c>
      <c r="AQ24" s="301">
        <f t="shared" si="11"/>
        <v>62</v>
      </c>
      <c r="AR24" s="301">
        <f t="shared" si="9"/>
        <v>2992.3200000000006</v>
      </c>
      <c r="AS24" s="302">
        <f t="shared" si="12"/>
        <v>2375</v>
      </c>
      <c r="AT24" s="281"/>
      <c r="AU24" s="212">
        <v>11</v>
      </c>
    </row>
    <row r="25" spans="1:47" ht="36" customHeight="1">
      <c r="A25" s="218" t="s">
        <v>534</v>
      </c>
      <c r="B25" s="219" t="s">
        <v>735</v>
      </c>
      <c r="C25" s="218" t="s">
        <v>429</v>
      </c>
      <c r="D25" s="218" t="s">
        <v>430</v>
      </c>
      <c r="E25" s="218" t="s">
        <v>431</v>
      </c>
      <c r="F25" s="220">
        <v>1720</v>
      </c>
      <c r="G25" s="221" t="s">
        <v>432</v>
      </c>
      <c r="H25" s="219" t="s">
        <v>264</v>
      </c>
      <c r="I25" s="219"/>
      <c r="J25" s="218" t="s">
        <v>284</v>
      </c>
      <c r="K25" s="218" t="s">
        <v>284</v>
      </c>
      <c r="L25" s="218" t="s">
        <v>284</v>
      </c>
      <c r="M25" s="218" t="s">
        <v>284</v>
      </c>
      <c r="N25" s="224" t="s">
        <v>672</v>
      </c>
      <c r="O25" s="224" t="s">
        <v>672</v>
      </c>
      <c r="P25" s="218" t="s">
        <v>284</v>
      </c>
      <c r="Q25" s="218" t="s">
        <v>284</v>
      </c>
      <c r="R25" s="218" t="s">
        <v>284</v>
      </c>
      <c r="S25" s="218" t="s">
        <v>284</v>
      </c>
      <c r="T25" s="224" t="s">
        <v>672</v>
      </c>
      <c r="U25" s="224" t="s">
        <v>486</v>
      </c>
      <c r="V25" s="298">
        <v>14</v>
      </c>
      <c r="W25" s="301">
        <v>25</v>
      </c>
      <c r="X25" s="301">
        <f t="shared" si="4"/>
        <v>581.84</v>
      </c>
      <c r="Y25" s="299">
        <v>1050</v>
      </c>
      <c r="Z25" s="298">
        <v>22</v>
      </c>
      <c r="AA25" s="301">
        <v>12</v>
      </c>
      <c r="AB25" s="301">
        <f t="shared" si="5"/>
        <v>914.32</v>
      </c>
      <c r="AC25" s="302">
        <v>579</v>
      </c>
      <c r="AD25" s="300">
        <v>14</v>
      </c>
      <c r="AE25" s="301">
        <v>12</v>
      </c>
      <c r="AF25" s="301">
        <f t="shared" si="6"/>
        <v>581.84</v>
      </c>
      <c r="AG25" s="299">
        <v>406</v>
      </c>
      <c r="AH25" s="298">
        <v>9</v>
      </c>
      <c r="AI25" s="301">
        <v>12</v>
      </c>
      <c r="AJ25" s="301">
        <f t="shared" si="7"/>
        <v>374.04</v>
      </c>
      <c r="AK25" s="302">
        <v>335</v>
      </c>
      <c r="AL25" s="300">
        <v>12</v>
      </c>
      <c r="AM25" s="301">
        <v>10</v>
      </c>
      <c r="AN25" s="301">
        <f t="shared" si="8"/>
        <v>498.72</v>
      </c>
      <c r="AO25" s="299">
        <v>357</v>
      </c>
      <c r="AP25" s="298">
        <f t="shared" si="10"/>
        <v>71</v>
      </c>
      <c r="AQ25" s="301">
        <f t="shared" si="11"/>
        <v>71</v>
      </c>
      <c r="AR25" s="301">
        <f t="shared" si="9"/>
        <v>2950.76</v>
      </c>
      <c r="AS25" s="302">
        <f t="shared" si="12"/>
        <v>2727</v>
      </c>
      <c r="AT25" s="281"/>
      <c r="AU25" s="212">
        <v>21</v>
      </c>
    </row>
    <row r="26" spans="1:47" ht="12">
      <c r="A26" s="218" t="s">
        <v>534</v>
      </c>
      <c r="B26" s="219" t="s">
        <v>735</v>
      </c>
      <c r="C26" s="218" t="s">
        <v>433</v>
      </c>
      <c r="D26" s="218" t="s">
        <v>434</v>
      </c>
      <c r="E26" s="218" t="s">
        <v>435</v>
      </c>
      <c r="F26" s="220">
        <v>1775</v>
      </c>
      <c r="G26" s="221" t="s">
        <v>436</v>
      </c>
      <c r="H26" s="219" t="s">
        <v>437</v>
      </c>
      <c r="I26" s="219"/>
      <c r="J26" s="218" t="s">
        <v>984</v>
      </c>
      <c r="K26" s="218" t="s">
        <v>288</v>
      </c>
      <c r="L26" s="218" t="s">
        <v>288</v>
      </c>
      <c r="M26" s="218" t="s">
        <v>288</v>
      </c>
      <c r="N26" s="224" t="s">
        <v>473</v>
      </c>
      <c r="O26" s="224" t="s">
        <v>477</v>
      </c>
      <c r="P26" s="218" t="s">
        <v>984</v>
      </c>
      <c r="Q26" s="218" t="s">
        <v>288</v>
      </c>
      <c r="R26" s="218" t="s">
        <v>288</v>
      </c>
      <c r="S26" s="218" t="s">
        <v>288</v>
      </c>
      <c r="T26" s="224" t="s">
        <v>473</v>
      </c>
      <c r="U26" s="224" t="s">
        <v>984</v>
      </c>
      <c r="V26" s="298"/>
      <c r="W26" s="301"/>
      <c r="X26" s="301">
        <f t="shared" si="4"/>
        <v>0</v>
      </c>
      <c r="Y26" s="299"/>
      <c r="Z26" s="298">
        <v>8</v>
      </c>
      <c r="AA26" s="301">
        <v>7</v>
      </c>
      <c r="AB26" s="301">
        <f t="shared" si="5"/>
        <v>332.48</v>
      </c>
      <c r="AC26" s="302">
        <v>305</v>
      </c>
      <c r="AD26" s="300">
        <v>3</v>
      </c>
      <c r="AE26" s="301">
        <v>4</v>
      </c>
      <c r="AF26" s="301">
        <f t="shared" si="6"/>
        <v>124.68</v>
      </c>
      <c r="AG26" s="299">
        <v>191</v>
      </c>
      <c r="AH26" s="298">
        <v>4</v>
      </c>
      <c r="AI26" s="301">
        <v>3</v>
      </c>
      <c r="AJ26" s="301">
        <f t="shared" si="7"/>
        <v>166.24</v>
      </c>
      <c r="AK26" s="302">
        <v>110</v>
      </c>
      <c r="AL26" s="300">
        <v>3</v>
      </c>
      <c r="AM26" s="301">
        <v>3</v>
      </c>
      <c r="AN26" s="301">
        <f t="shared" si="8"/>
        <v>124.68</v>
      </c>
      <c r="AO26" s="299">
        <v>149</v>
      </c>
      <c r="AP26" s="298">
        <f t="shared" si="10"/>
        <v>18</v>
      </c>
      <c r="AQ26" s="301">
        <f t="shared" si="11"/>
        <v>17</v>
      </c>
      <c r="AR26" s="301">
        <f t="shared" si="9"/>
        <v>748.0800000000002</v>
      </c>
      <c r="AS26" s="302">
        <f t="shared" si="12"/>
        <v>755</v>
      </c>
      <c r="AT26" s="281"/>
      <c r="AU26" s="212">
        <v>13</v>
      </c>
    </row>
    <row r="27" spans="1:47" ht="12">
      <c r="A27" s="218" t="s">
        <v>534</v>
      </c>
      <c r="B27" s="219" t="s">
        <v>735</v>
      </c>
      <c r="C27" s="218" t="s">
        <v>438</v>
      </c>
      <c r="D27" s="218" t="s">
        <v>439</v>
      </c>
      <c r="E27" s="218" t="s">
        <v>438</v>
      </c>
      <c r="F27" s="220">
        <v>1754</v>
      </c>
      <c r="G27" s="221" t="s">
        <v>237</v>
      </c>
      <c r="H27" s="219" t="s">
        <v>264</v>
      </c>
      <c r="I27" s="219" t="s">
        <v>238</v>
      </c>
      <c r="J27" s="218" t="s">
        <v>477</v>
      </c>
      <c r="K27" s="218" t="s">
        <v>479</v>
      </c>
      <c r="L27" s="218" t="s">
        <v>477</v>
      </c>
      <c r="M27" s="218" t="s">
        <v>479</v>
      </c>
      <c r="N27" s="218" t="s">
        <v>477</v>
      </c>
      <c r="O27" s="218" t="s">
        <v>477</v>
      </c>
      <c r="P27" s="218" t="s">
        <v>477</v>
      </c>
      <c r="Q27" s="218" t="s">
        <v>479</v>
      </c>
      <c r="R27" s="218" t="s">
        <v>477</v>
      </c>
      <c r="S27" s="218" t="s">
        <v>479</v>
      </c>
      <c r="T27" s="218" t="s">
        <v>477</v>
      </c>
      <c r="U27" s="224" t="s">
        <v>984</v>
      </c>
      <c r="V27" s="298">
        <v>4</v>
      </c>
      <c r="W27" s="301">
        <v>9</v>
      </c>
      <c r="X27" s="301">
        <f t="shared" si="4"/>
        <v>166.24</v>
      </c>
      <c r="Y27" s="299">
        <v>431</v>
      </c>
      <c r="Z27" s="298">
        <v>7</v>
      </c>
      <c r="AA27" s="301">
        <v>2</v>
      </c>
      <c r="AB27" s="301">
        <f t="shared" si="5"/>
        <v>290.92</v>
      </c>
      <c r="AC27" s="302">
        <v>250</v>
      </c>
      <c r="AD27" s="300">
        <v>5</v>
      </c>
      <c r="AE27" s="301">
        <v>4</v>
      </c>
      <c r="AF27" s="301">
        <f t="shared" si="6"/>
        <v>207.8</v>
      </c>
      <c r="AG27" s="299">
        <v>91</v>
      </c>
      <c r="AH27" s="298">
        <v>5</v>
      </c>
      <c r="AI27" s="301">
        <v>3</v>
      </c>
      <c r="AJ27" s="301">
        <f t="shared" si="7"/>
        <v>207.8</v>
      </c>
      <c r="AK27" s="302">
        <v>64</v>
      </c>
      <c r="AL27" s="300">
        <v>4</v>
      </c>
      <c r="AM27" s="301">
        <v>6</v>
      </c>
      <c r="AN27" s="301">
        <f t="shared" si="8"/>
        <v>166.24</v>
      </c>
      <c r="AO27" s="299">
        <v>236</v>
      </c>
      <c r="AP27" s="298">
        <f t="shared" si="10"/>
        <v>25</v>
      </c>
      <c r="AQ27" s="301">
        <f t="shared" si="11"/>
        <v>24</v>
      </c>
      <c r="AR27" s="301">
        <f t="shared" si="9"/>
        <v>1039</v>
      </c>
      <c r="AS27" s="302">
        <f t="shared" si="12"/>
        <v>1072</v>
      </c>
      <c r="AT27" s="281"/>
      <c r="AU27" s="212">
        <v>7</v>
      </c>
    </row>
    <row r="28" spans="1:47" ht="36.75" customHeight="1">
      <c r="A28" s="218" t="s">
        <v>534</v>
      </c>
      <c r="B28" s="219" t="s">
        <v>735</v>
      </c>
      <c r="C28" s="218" t="s">
        <v>239</v>
      </c>
      <c r="D28" s="218" t="s">
        <v>240</v>
      </c>
      <c r="E28" s="218" t="s">
        <v>241</v>
      </c>
      <c r="F28" s="220">
        <v>1776</v>
      </c>
      <c r="G28" s="221" t="s">
        <v>242</v>
      </c>
      <c r="H28" s="219" t="s">
        <v>264</v>
      </c>
      <c r="I28" s="219"/>
      <c r="J28" s="218" t="s">
        <v>243</v>
      </c>
      <c r="K28" s="218" t="s">
        <v>243</v>
      </c>
      <c r="L28" s="218" t="s">
        <v>243</v>
      </c>
      <c r="M28" s="218" t="s">
        <v>672</v>
      </c>
      <c r="N28" s="218" t="s">
        <v>672</v>
      </c>
      <c r="O28" s="218" t="s">
        <v>672</v>
      </c>
      <c r="P28" s="218" t="s">
        <v>243</v>
      </c>
      <c r="Q28" s="218" t="s">
        <v>243</v>
      </c>
      <c r="R28" s="218" t="s">
        <v>243</v>
      </c>
      <c r="S28" s="218" t="s">
        <v>672</v>
      </c>
      <c r="T28" s="218" t="s">
        <v>672</v>
      </c>
      <c r="U28" s="224" t="s">
        <v>486</v>
      </c>
      <c r="V28" s="298"/>
      <c r="W28" s="301">
        <v>20</v>
      </c>
      <c r="X28" s="301">
        <f t="shared" si="4"/>
        <v>0</v>
      </c>
      <c r="Y28" s="299">
        <v>709</v>
      </c>
      <c r="Z28" s="298">
        <v>14</v>
      </c>
      <c r="AA28" s="301">
        <v>6</v>
      </c>
      <c r="AB28" s="301">
        <f t="shared" si="5"/>
        <v>581.84</v>
      </c>
      <c r="AC28" s="302">
        <v>442</v>
      </c>
      <c r="AD28" s="300">
        <v>9</v>
      </c>
      <c r="AE28" s="301">
        <v>8</v>
      </c>
      <c r="AF28" s="301">
        <f t="shared" si="6"/>
        <v>374.04</v>
      </c>
      <c r="AG28" s="299">
        <v>347</v>
      </c>
      <c r="AH28" s="298">
        <v>7</v>
      </c>
      <c r="AI28" s="301">
        <v>6</v>
      </c>
      <c r="AJ28" s="301">
        <f t="shared" si="7"/>
        <v>290.92</v>
      </c>
      <c r="AK28" s="302">
        <v>238</v>
      </c>
      <c r="AL28" s="300">
        <v>8</v>
      </c>
      <c r="AM28" s="301">
        <v>7</v>
      </c>
      <c r="AN28" s="301">
        <f t="shared" si="8"/>
        <v>332.48</v>
      </c>
      <c r="AO28" s="299">
        <v>340</v>
      </c>
      <c r="AP28" s="298">
        <f t="shared" si="10"/>
        <v>38</v>
      </c>
      <c r="AQ28" s="301">
        <f t="shared" si="11"/>
        <v>47</v>
      </c>
      <c r="AR28" s="301">
        <f t="shared" si="9"/>
        <v>1579.2800000000002</v>
      </c>
      <c r="AS28" s="302">
        <f t="shared" si="12"/>
        <v>2076</v>
      </c>
      <c r="AT28" s="234"/>
      <c r="AU28" s="235">
        <v>5</v>
      </c>
    </row>
    <row r="29" spans="1:47" ht="24" customHeight="1">
      <c r="A29" s="218" t="s">
        <v>534</v>
      </c>
      <c r="B29" s="219" t="s">
        <v>735</v>
      </c>
      <c r="C29" s="218" t="s">
        <v>244</v>
      </c>
      <c r="D29" s="218" t="s">
        <v>245</v>
      </c>
      <c r="E29" s="218" t="s">
        <v>246</v>
      </c>
      <c r="F29" s="220">
        <v>1778</v>
      </c>
      <c r="G29" s="221" t="s">
        <v>208</v>
      </c>
      <c r="H29" s="219" t="s">
        <v>264</v>
      </c>
      <c r="I29" s="219"/>
      <c r="J29" s="218" t="s">
        <v>284</v>
      </c>
      <c r="K29" s="218" t="s">
        <v>284</v>
      </c>
      <c r="L29" s="218" t="s">
        <v>284</v>
      </c>
      <c r="M29" s="218" t="s">
        <v>284</v>
      </c>
      <c r="N29" s="224" t="s">
        <v>503</v>
      </c>
      <c r="O29" s="224" t="s">
        <v>477</v>
      </c>
      <c r="P29" s="218" t="s">
        <v>284</v>
      </c>
      <c r="Q29" s="218" t="s">
        <v>284</v>
      </c>
      <c r="R29" s="218" t="s">
        <v>284</v>
      </c>
      <c r="S29" s="218" t="s">
        <v>284</v>
      </c>
      <c r="T29" s="224" t="s">
        <v>503</v>
      </c>
      <c r="U29" s="224" t="s">
        <v>886</v>
      </c>
      <c r="V29" s="298">
        <v>6</v>
      </c>
      <c r="W29" s="301">
        <v>12</v>
      </c>
      <c r="X29" s="301">
        <f t="shared" si="4"/>
        <v>249.36</v>
      </c>
      <c r="Y29" s="299">
        <v>579</v>
      </c>
      <c r="Z29" s="298">
        <v>13</v>
      </c>
      <c r="AA29" s="301">
        <v>5</v>
      </c>
      <c r="AB29" s="301">
        <f t="shared" si="5"/>
        <v>540.28</v>
      </c>
      <c r="AC29" s="302">
        <v>224</v>
      </c>
      <c r="AD29" s="300">
        <v>7</v>
      </c>
      <c r="AE29" s="301">
        <v>6</v>
      </c>
      <c r="AF29" s="301">
        <f t="shared" si="6"/>
        <v>290.92</v>
      </c>
      <c r="AG29" s="299">
        <v>289</v>
      </c>
      <c r="AH29" s="298">
        <v>6</v>
      </c>
      <c r="AI29" s="301">
        <v>6</v>
      </c>
      <c r="AJ29" s="301">
        <f t="shared" si="7"/>
        <v>249.36</v>
      </c>
      <c r="AK29" s="302">
        <v>301</v>
      </c>
      <c r="AL29" s="300">
        <v>6</v>
      </c>
      <c r="AM29" s="301">
        <v>6</v>
      </c>
      <c r="AN29" s="301">
        <f t="shared" si="8"/>
        <v>249.36</v>
      </c>
      <c r="AO29" s="299">
        <v>312</v>
      </c>
      <c r="AP29" s="298">
        <f t="shared" si="10"/>
        <v>38</v>
      </c>
      <c r="AQ29" s="301">
        <f t="shared" si="11"/>
        <v>35</v>
      </c>
      <c r="AR29" s="301">
        <f t="shared" si="9"/>
        <v>1579.2800000000002</v>
      </c>
      <c r="AS29" s="302">
        <f t="shared" si="12"/>
        <v>1705</v>
      </c>
      <c r="AT29" s="281"/>
      <c r="AU29" s="212">
        <v>7</v>
      </c>
    </row>
    <row r="30" spans="1:47" ht="21.75">
      <c r="A30" s="218" t="s">
        <v>534</v>
      </c>
      <c r="B30" s="219" t="s">
        <v>735</v>
      </c>
      <c r="C30" s="218" t="s">
        <v>247</v>
      </c>
      <c r="D30" s="218" t="s">
        <v>248</v>
      </c>
      <c r="E30" s="218" t="s">
        <v>249</v>
      </c>
      <c r="F30" s="220">
        <v>1773</v>
      </c>
      <c r="G30" s="221">
        <v>0.4861111111111111</v>
      </c>
      <c r="H30" s="219" t="s">
        <v>250</v>
      </c>
      <c r="I30" s="219" t="s">
        <v>251</v>
      </c>
      <c r="J30" s="218" t="s">
        <v>252</v>
      </c>
      <c r="K30" s="218" t="s">
        <v>503</v>
      </c>
      <c r="L30" s="218" t="s">
        <v>243</v>
      </c>
      <c r="M30" s="218" t="s">
        <v>503</v>
      </c>
      <c r="N30" s="218" t="s">
        <v>503</v>
      </c>
      <c r="O30" s="224" t="s">
        <v>477</v>
      </c>
      <c r="P30" s="218" t="s">
        <v>252</v>
      </c>
      <c r="Q30" s="218" t="s">
        <v>503</v>
      </c>
      <c r="R30" s="218" t="s">
        <v>243</v>
      </c>
      <c r="S30" s="218" t="s">
        <v>503</v>
      </c>
      <c r="T30" s="218" t="s">
        <v>503</v>
      </c>
      <c r="U30" s="224" t="s">
        <v>984</v>
      </c>
      <c r="V30" s="298">
        <v>4</v>
      </c>
      <c r="W30" s="301">
        <v>12</v>
      </c>
      <c r="X30" s="301">
        <f t="shared" si="4"/>
        <v>166.24</v>
      </c>
      <c r="Y30" s="299">
        <v>404</v>
      </c>
      <c r="Z30" s="298">
        <v>8</v>
      </c>
      <c r="AA30" s="301">
        <v>7</v>
      </c>
      <c r="AB30" s="301">
        <f t="shared" si="5"/>
        <v>332.48</v>
      </c>
      <c r="AC30" s="302">
        <v>330</v>
      </c>
      <c r="AD30" s="300">
        <v>6</v>
      </c>
      <c r="AE30" s="301">
        <v>5</v>
      </c>
      <c r="AF30" s="301">
        <f t="shared" si="6"/>
        <v>249.36</v>
      </c>
      <c r="AG30" s="299">
        <v>214</v>
      </c>
      <c r="AH30" s="298">
        <v>6</v>
      </c>
      <c r="AI30" s="301">
        <v>5</v>
      </c>
      <c r="AJ30" s="301">
        <f t="shared" si="7"/>
        <v>249.36</v>
      </c>
      <c r="AK30" s="302">
        <v>224</v>
      </c>
      <c r="AL30" s="300">
        <v>4</v>
      </c>
      <c r="AM30" s="301">
        <v>4</v>
      </c>
      <c r="AN30" s="301">
        <f t="shared" si="8"/>
        <v>166.24</v>
      </c>
      <c r="AO30" s="299">
        <v>148</v>
      </c>
      <c r="AP30" s="298">
        <f t="shared" si="10"/>
        <v>28</v>
      </c>
      <c r="AQ30" s="301">
        <f t="shared" si="11"/>
        <v>33</v>
      </c>
      <c r="AR30" s="301">
        <f t="shared" si="9"/>
        <v>1163.68</v>
      </c>
      <c r="AS30" s="302">
        <f t="shared" si="12"/>
        <v>1320</v>
      </c>
      <c r="AT30" s="281"/>
      <c r="AU30" s="212">
        <v>12</v>
      </c>
    </row>
    <row r="31" spans="1:47" ht="21" customHeight="1">
      <c r="A31" s="218" t="s">
        <v>534</v>
      </c>
      <c r="B31" s="219" t="s">
        <v>622</v>
      </c>
      <c r="C31" s="218" t="s">
        <v>253</v>
      </c>
      <c r="D31" s="218" t="s">
        <v>254</v>
      </c>
      <c r="E31" s="218" t="s">
        <v>1072</v>
      </c>
      <c r="F31" s="220">
        <v>2138</v>
      </c>
      <c r="G31" s="221" t="s">
        <v>255</v>
      </c>
      <c r="H31" s="219" t="s">
        <v>264</v>
      </c>
      <c r="I31" s="219" t="s">
        <v>67</v>
      </c>
      <c r="J31" s="218" t="s">
        <v>284</v>
      </c>
      <c r="K31" s="218" t="s">
        <v>284</v>
      </c>
      <c r="L31" s="218" t="s">
        <v>284</v>
      </c>
      <c r="M31" s="218" t="s">
        <v>284</v>
      </c>
      <c r="N31" s="224" t="s">
        <v>672</v>
      </c>
      <c r="O31" s="224" t="s">
        <v>672</v>
      </c>
      <c r="P31" s="218" t="s">
        <v>284</v>
      </c>
      <c r="Q31" s="218" t="s">
        <v>284</v>
      </c>
      <c r="R31" s="218" t="s">
        <v>284</v>
      </c>
      <c r="S31" s="218" t="s">
        <v>284</v>
      </c>
      <c r="T31" s="224" t="s">
        <v>672</v>
      </c>
      <c r="U31" s="224" t="s">
        <v>672</v>
      </c>
      <c r="V31" s="298">
        <v>25</v>
      </c>
      <c r="W31" s="301">
        <v>27</v>
      </c>
      <c r="X31" s="301">
        <f t="shared" si="4"/>
        <v>1039</v>
      </c>
      <c r="Y31" s="299">
        <v>1419</v>
      </c>
      <c r="Z31" s="298">
        <v>51</v>
      </c>
      <c r="AA31" s="301">
        <v>25</v>
      </c>
      <c r="AB31" s="301">
        <f t="shared" si="5"/>
        <v>2119.56</v>
      </c>
      <c r="AC31" s="302">
        <v>1010</v>
      </c>
      <c r="AD31" s="300">
        <v>34</v>
      </c>
      <c r="AE31" s="301">
        <v>26</v>
      </c>
      <c r="AF31" s="301">
        <f t="shared" si="6"/>
        <v>1413.04</v>
      </c>
      <c r="AG31" s="299">
        <v>1087</v>
      </c>
      <c r="AH31" s="298">
        <v>39</v>
      </c>
      <c r="AI31" s="301">
        <v>25</v>
      </c>
      <c r="AJ31" s="301">
        <f t="shared" si="7"/>
        <v>1620.8400000000001</v>
      </c>
      <c r="AK31" s="302">
        <v>1052</v>
      </c>
      <c r="AL31" s="300">
        <v>32</v>
      </c>
      <c r="AM31" s="301">
        <v>22</v>
      </c>
      <c r="AN31" s="301">
        <f t="shared" si="8"/>
        <v>1329.92</v>
      </c>
      <c r="AO31" s="299">
        <v>1098</v>
      </c>
      <c r="AP31" s="298">
        <f t="shared" si="10"/>
        <v>181</v>
      </c>
      <c r="AQ31" s="301">
        <f t="shared" si="11"/>
        <v>125</v>
      </c>
      <c r="AR31" s="301">
        <f t="shared" si="9"/>
        <v>7522.360000000001</v>
      </c>
      <c r="AS31" s="302">
        <f t="shared" si="12"/>
        <v>5666</v>
      </c>
      <c r="AT31" s="281"/>
      <c r="AU31" s="212">
        <v>74</v>
      </c>
    </row>
    <row r="32" spans="1:47" ht="12">
      <c r="A32" s="218" t="s">
        <v>534</v>
      </c>
      <c r="B32" s="219" t="s">
        <v>622</v>
      </c>
      <c r="C32" s="218" t="s">
        <v>68</v>
      </c>
      <c r="D32" s="218" t="s">
        <v>69</v>
      </c>
      <c r="E32" s="218" t="s">
        <v>70</v>
      </c>
      <c r="F32" s="220">
        <v>1801</v>
      </c>
      <c r="G32" s="221" t="s">
        <v>347</v>
      </c>
      <c r="H32" s="219" t="s">
        <v>264</v>
      </c>
      <c r="I32" s="219"/>
      <c r="J32" s="218" t="s">
        <v>284</v>
      </c>
      <c r="K32" s="218" t="s">
        <v>284</v>
      </c>
      <c r="L32" s="218" t="s">
        <v>284</v>
      </c>
      <c r="M32" s="218" t="s">
        <v>284</v>
      </c>
      <c r="N32" s="224" t="s">
        <v>1746</v>
      </c>
      <c r="O32" s="224" t="s">
        <v>1746</v>
      </c>
      <c r="P32" s="218" t="s">
        <v>284</v>
      </c>
      <c r="Q32" s="218" t="s">
        <v>284</v>
      </c>
      <c r="R32" s="218" t="s">
        <v>284</v>
      </c>
      <c r="S32" s="218" t="s">
        <v>284</v>
      </c>
      <c r="T32" s="224" t="s">
        <v>1746</v>
      </c>
      <c r="U32" s="224" t="s">
        <v>984</v>
      </c>
      <c r="V32" s="298">
        <v>5</v>
      </c>
      <c r="W32" s="301">
        <v>4</v>
      </c>
      <c r="X32" s="301">
        <f t="shared" si="4"/>
        <v>207.8</v>
      </c>
      <c r="Y32" s="299">
        <v>332</v>
      </c>
      <c r="Z32" s="298">
        <v>4</v>
      </c>
      <c r="AA32" s="301">
        <v>8</v>
      </c>
      <c r="AB32" s="301">
        <f t="shared" si="5"/>
        <v>166.24</v>
      </c>
      <c r="AC32" s="302">
        <v>226</v>
      </c>
      <c r="AD32" s="300">
        <v>8</v>
      </c>
      <c r="AE32" s="301">
        <v>5</v>
      </c>
      <c r="AF32" s="301">
        <f t="shared" si="6"/>
        <v>332.48</v>
      </c>
      <c r="AG32" s="299">
        <v>211</v>
      </c>
      <c r="AH32" s="298">
        <v>6</v>
      </c>
      <c r="AI32" s="301">
        <v>5</v>
      </c>
      <c r="AJ32" s="301">
        <f t="shared" si="7"/>
        <v>249.36</v>
      </c>
      <c r="AK32" s="302">
        <v>191</v>
      </c>
      <c r="AL32" s="300">
        <v>5</v>
      </c>
      <c r="AM32" s="301">
        <v>5</v>
      </c>
      <c r="AN32" s="301">
        <f t="shared" si="8"/>
        <v>207.8</v>
      </c>
      <c r="AO32" s="299">
        <v>197</v>
      </c>
      <c r="AP32" s="298">
        <f t="shared" si="10"/>
        <v>28</v>
      </c>
      <c r="AQ32" s="301">
        <f t="shared" si="11"/>
        <v>27</v>
      </c>
      <c r="AR32" s="301">
        <f t="shared" si="9"/>
        <v>1163.68</v>
      </c>
      <c r="AS32" s="302">
        <f t="shared" si="12"/>
        <v>1157</v>
      </c>
      <c r="AT32" s="281"/>
      <c r="AU32" s="212">
        <v>10</v>
      </c>
    </row>
    <row r="33" spans="1:47" ht="27.75" customHeight="1">
      <c r="A33" s="218" t="s">
        <v>534</v>
      </c>
      <c r="B33" s="219" t="s">
        <v>622</v>
      </c>
      <c r="C33" s="218" t="s">
        <v>71</v>
      </c>
      <c r="D33" s="218" t="s">
        <v>72</v>
      </c>
      <c r="E33" s="218" t="s">
        <v>73</v>
      </c>
      <c r="F33" s="220">
        <v>1890</v>
      </c>
      <c r="G33" s="221" t="s">
        <v>161</v>
      </c>
      <c r="H33" s="219" t="s">
        <v>264</v>
      </c>
      <c r="I33" s="219"/>
      <c r="J33" s="218" t="s">
        <v>895</v>
      </c>
      <c r="K33" s="218" t="s">
        <v>895</v>
      </c>
      <c r="L33" s="218" t="s">
        <v>895</v>
      </c>
      <c r="M33" s="218" t="s">
        <v>895</v>
      </c>
      <c r="N33" s="224" t="s">
        <v>2304</v>
      </c>
      <c r="O33" s="224" t="s">
        <v>2304</v>
      </c>
      <c r="P33" s="218" t="s">
        <v>895</v>
      </c>
      <c r="Q33" s="218" t="s">
        <v>895</v>
      </c>
      <c r="R33" s="218" t="s">
        <v>895</v>
      </c>
      <c r="S33" s="218" t="s">
        <v>895</v>
      </c>
      <c r="T33" s="224" t="s">
        <v>2304</v>
      </c>
      <c r="U33" s="224" t="s">
        <v>2304</v>
      </c>
      <c r="V33" s="298">
        <v>7</v>
      </c>
      <c r="W33" s="301">
        <v>14</v>
      </c>
      <c r="X33" s="301">
        <f t="shared" si="4"/>
        <v>290.92</v>
      </c>
      <c r="Y33" s="299">
        <v>607</v>
      </c>
      <c r="Z33" s="298">
        <v>14</v>
      </c>
      <c r="AA33" s="301">
        <v>11</v>
      </c>
      <c r="AB33" s="301">
        <f t="shared" si="5"/>
        <v>581.84</v>
      </c>
      <c r="AC33" s="302">
        <v>497</v>
      </c>
      <c r="AD33" s="300">
        <v>9</v>
      </c>
      <c r="AE33" s="301">
        <v>9</v>
      </c>
      <c r="AF33" s="301">
        <f t="shared" si="6"/>
        <v>374.04</v>
      </c>
      <c r="AG33" s="299">
        <v>365</v>
      </c>
      <c r="AH33" s="298">
        <v>9</v>
      </c>
      <c r="AI33" s="301">
        <v>9</v>
      </c>
      <c r="AJ33" s="301">
        <f t="shared" si="7"/>
        <v>374.04</v>
      </c>
      <c r="AK33" s="302">
        <v>439</v>
      </c>
      <c r="AL33" s="300">
        <v>10</v>
      </c>
      <c r="AM33" s="301">
        <v>9</v>
      </c>
      <c r="AN33" s="301">
        <f t="shared" si="8"/>
        <v>415.6</v>
      </c>
      <c r="AO33" s="299">
        <v>410</v>
      </c>
      <c r="AP33" s="298">
        <f t="shared" si="10"/>
        <v>49</v>
      </c>
      <c r="AQ33" s="301">
        <f t="shared" si="11"/>
        <v>52</v>
      </c>
      <c r="AR33" s="301">
        <f t="shared" si="9"/>
        <v>2036.44</v>
      </c>
      <c r="AS33" s="302">
        <f t="shared" si="12"/>
        <v>2318</v>
      </c>
      <c r="AT33" s="281"/>
      <c r="AU33" s="212">
        <v>35</v>
      </c>
    </row>
    <row r="34" spans="1:47" ht="30" customHeight="1">
      <c r="A34" s="230"/>
      <c r="B34" s="219" t="s">
        <v>622</v>
      </c>
      <c r="C34" s="218" t="s">
        <v>74</v>
      </c>
      <c r="D34" s="218" t="s">
        <v>75</v>
      </c>
      <c r="E34" s="218" t="s">
        <v>76</v>
      </c>
      <c r="F34" s="220">
        <v>2155</v>
      </c>
      <c r="G34" s="221" t="s">
        <v>77</v>
      </c>
      <c r="H34" s="219" t="s">
        <v>264</v>
      </c>
      <c r="I34" s="219"/>
      <c r="J34" s="218" t="s">
        <v>422</v>
      </c>
      <c r="K34" s="218" t="s">
        <v>422</v>
      </c>
      <c r="L34" s="218" t="s">
        <v>422</v>
      </c>
      <c r="M34" s="218" t="s">
        <v>422</v>
      </c>
      <c r="N34" s="224" t="s">
        <v>495</v>
      </c>
      <c r="O34" s="224" t="s">
        <v>475</v>
      </c>
      <c r="P34" s="218" t="s">
        <v>78</v>
      </c>
      <c r="Q34" s="218" t="s">
        <v>78</v>
      </c>
      <c r="R34" s="218" t="s">
        <v>78</v>
      </c>
      <c r="S34" s="218" t="s">
        <v>78</v>
      </c>
      <c r="T34" s="224" t="s">
        <v>672</v>
      </c>
      <c r="U34" s="224" t="s">
        <v>478</v>
      </c>
      <c r="V34" s="298">
        <v>2</v>
      </c>
      <c r="W34" s="301">
        <v>3</v>
      </c>
      <c r="X34" s="301">
        <f t="shared" si="4"/>
        <v>83.12</v>
      </c>
      <c r="Y34" s="299">
        <v>68</v>
      </c>
      <c r="Z34" s="298">
        <v>1</v>
      </c>
      <c r="AA34" s="301">
        <v>3</v>
      </c>
      <c r="AB34" s="301">
        <f t="shared" si="5"/>
        <v>41.56</v>
      </c>
      <c r="AC34" s="302">
        <v>62</v>
      </c>
      <c r="AD34" s="300">
        <v>2</v>
      </c>
      <c r="AE34" s="301">
        <v>2</v>
      </c>
      <c r="AF34" s="301">
        <f t="shared" si="6"/>
        <v>83.12</v>
      </c>
      <c r="AG34" s="299">
        <v>24</v>
      </c>
      <c r="AH34" s="298">
        <v>2</v>
      </c>
      <c r="AI34" s="301">
        <v>1</v>
      </c>
      <c r="AJ34" s="301">
        <f t="shared" si="7"/>
        <v>83.12</v>
      </c>
      <c r="AK34" s="302">
        <v>22</v>
      </c>
      <c r="AL34" s="300">
        <v>2</v>
      </c>
      <c r="AM34" s="301">
        <v>1</v>
      </c>
      <c r="AN34" s="301">
        <f t="shared" si="8"/>
        <v>83.12</v>
      </c>
      <c r="AO34" s="299">
        <v>12</v>
      </c>
      <c r="AP34" s="298">
        <f t="shared" si="10"/>
        <v>9</v>
      </c>
      <c r="AQ34" s="301">
        <f t="shared" si="11"/>
        <v>10</v>
      </c>
      <c r="AR34" s="301">
        <f t="shared" si="9"/>
        <v>374.04</v>
      </c>
      <c r="AS34" s="302">
        <f t="shared" si="12"/>
        <v>188</v>
      </c>
      <c r="AT34" s="281"/>
      <c r="AU34" s="212">
        <v>11</v>
      </c>
    </row>
    <row r="35" spans="1:47" ht="24.75" customHeight="1">
      <c r="A35" s="218" t="s">
        <v>534</v>
      </c>
      <c r="B35" s="219" t="s">
        <v>622</v>
      </c>
      <c r="C35" s="218" t="s">
        <v>79</v>
      </c>
      <c r="D35" s="218" t="s">
        <v>80</v>
      </c>
      <c r="E35" s="218" t="s">
        <v>76</v>
      </c>
      <c r="F35" s="220">
        <v>2053</v>
      </c>
      <c r="G35" s="221" t="s">
        <v>81</v>
      </c>
      <c r="H35" s="219" t="s">
        <v>264</v>
      </c>
      <c r="I35" s="219"/>
      <c r="J35" s="218" t="s">
        <v>284</v>
      </c>
      <c r="K35" s="218" t="s">
        <v>284</v>
      </c>
      <c r="L35" s="218" t="s">
        <v>284</v>
      </c>
      <c r="M35" s="218" t="s">
        <v>284</v>
      </c>
      <c r="N35" s="224" t="s">
        <v>672</v>
      </c>
      <c r="O35" s="224" t="s">
        <v>672</v>
      </c>
      <c r="P35" s="218" t="s">
        <v>284</v>
      </c>
      <c r="Q35" s="218" t="s">
        <v>284</v>
      </c>
      <c r="R35" s="218" t="s">
        <v>284</v>
      </c>
      <c r="S35" s="218" t="s">
        <v>284</v>
      </c>
      <c r="T35" s="224" t="s">
        <v>672</v>
      </c>
      <c r="U35" s="224" t="s">
        <v>672</v>
      </c>
      <c r="V35" s="298">
        <v>6</v>
      </c>
      <c r="W35" s="301">
        <v>10</v>
      </c>
      <c r="X35" s="301">
        <f t="shared" si="4"/>
        <v>249.36</v>
      </c>
      <c r="Y35" s="299">
        <v>310</v>
      </c>
      <c r="Z35" s="298">
        <v>13</v>
      </c>
      <c r="AA35" s="301">
        <v>9</v>
      </c>
      <c r="AB35" s="301">
        <f t="shared" si="5"/>
        <v>540.28</v>
      </c>
      <c r="AC35" s="302">
        <v>276</v>
      </c>
      <c r="AD35" s="300">
        <v>9</v>
      </c>
      <c r="AE35" s="301">
        <v>6</v>
      </c>
      <c r="AF35" s="301">
        <f t="shared" si="6"/>
        <v>374.04</v>
      </c>
      <c r="AG35" s="299">
        <v>212</v>
      </c>
      <c r="AH35" s="298">
        <v>7</v>
      </c>
      <c r="AI35" s="301">
        <v>5</v>
      </c>
      <c r="AJ35" s="301">
        <f t="shared" si="7"/>
        <v>290.92</v>
      </c>
      <c r="AK35" s="302">
        <v>170</v>
      </c>
      <c r="AL35" s="300">
        <v>8</v>
      </c>
      <c r="AM35" s="301">
        <v>7</v>
      </c>
      <c r="AN35" s="301">
        <f t="shared" si="8"/>
        <v>332.48</v>
      </c>
      <c r="AO35" s="299">
        <v>244</v>
      </c>
      <c r="AP35" s="298">
        <f t="shared" si="10"/>
        <v>43</v>
      </c>
      <c r="AQ35" s="301">
        <f t="shared" si="11"/>
        <v>37</v>
      </c>
      <c r="AR35" s="301">
        <f t="shared" si="9"/>
        <v>1787.0800000000002</v>
      </c>
      <c r="AS35" s="302">
        <f t="shared" si="12"/>
        <v>1212</v>
      </c>
      <c r="AT35" s="281"/>
      <c r="AU35" s="212">
        <v>0</v>
      </c>
    </row>
    <row r="36" spans="1:47" ht="12">
      <c r="A36" s="218" t="s">
        <v>534</v>
      </c>
      <c r="B36" s="219" t="s">
        <v>622</v>
      </c>
      <c r="C36" s="218" t="s">
        <v>82</v>
      </c>
      <c r="D36" s="218" t="s">
        <v>83</v>
      </c>
      <c r="E36" s="218" t="s">
        <v>84</v>
      </c>
      <c r="F36" s="220">
        <v>2143</v>
      </c>
      <c r="G36" s="221" t="s">
        <v>172</v>
      </c>
      <c r="H36" s="219" t="s">
        <v>264</v>
      </c>
      <c r="I36" s="219"/>
      <c r="J36" s="218" t="s">
        <v>284</v>
      </c>
      <c r="K36" s="218" t="s">
        <v>284</v>
      </c>
      <c r="L36" s="218" t="s">
        <v>284</v>
      </c>
      <c r="M36" s="218" t="s">
        <v>284</v>
      </c>
      <c r="N36" s="218" t="s">
        <v>503</v>
      </c>
      <c r="O36" s="224" t="s">
        <v>672</v>
      </c>
      <c r="P36" s="218" t="s">
        <v>284</v>
      </c>
      <c r="Q36" s="218" t="s">
        <v>284</v>
      </c>
      <c r="R36" s="218" t="s">
        <v>284</v>
      </c>
      <c r="S36" s="218" t="s">
        <v>284</v>
      </c>
      <c r="T36" s="224" t="s">
        <v>503</v>
      </c>
      <c r="U36" s="224" t="s">
        <v>672</v>
      </c>
      <c r="V36" s="298">
        <v>20</v>
      </c>
      <c r="W36" s="301">
        <v>10</v>
      </c>
      <c r="X36" s="301">
        <f t="shared" si="4"/>
        <v>831.2</v>
      </c>
      <c r="Y36" s="299">
        <v>1021</v>
      </c>
      <c r="Z36" s="298">
        <v>13</v>
      </c>
      <c r="AA36" s="301">
        <v>21</v>
      </c>
      <c r="AB36" s="301">
        <f t="shared" si="5"/>
        <v>540.28</v>
      </c>
      <c r="AC36" s="302">
        <v>501</v>
      </c>
      <c r="AD36" s="300">
        <v>11</v>
      </c>
      <c r="AE36" s="301">
        <v>15</v>
      </c>
      <c r="AF36" s="301">
        <f t="shared" si="6"/>
        <v>457.16</v>
      </c>
      <c r="AG36" s="299">
        <v>467</v>
      </c>
      <c r="AH36" s="298">
        <v>10</v>
      </c>
      <c r="AI36" s="301">
        <v>10</v>
      </c>
      <c r="AJ36" s="301">
        <f t="shared" si="7"/>
        <v>415.6</v>
      </c>
      <c r="AK36" s="302">
        <v>432</v>
      </c>
      <c r="AL36" s="300">
        <v>11</v>
      </c>
      <c r="AM36" s="301">
        <v>9</v>
      </c>
      <c r="AN36" s="301">
        <f t="shared" si="8"/>
        <v>457.16</v>
      </c>
      <c r="AO36" s="299">
        <v>443</v>
      </c>
      <c r="AP36" s="298">
        <f t="shared" si="10"/>
        <v>65</v>
      </c>
      <c r="AQ36" s="301">
        <f t="shared" si="11"/>
        <v>65</v>
      </c>
      <c r="AR36" s="301">
        <f t="shared" si="9"/>
        <v>2701.4</v>
      </c>
      <c r="AS36" s="302">
        <f t="shared" si="12"/>
        <v>2864</v>
      </c>
      <c r="AT36" s="281"/>
      <c r="AU36" s="212">
        <v>26</v>
      </c>
    </row>
    <row r="37" spans="1:47" ht="12">
      <c r="A37" s="218" t="s">
        <v>534</v>
      </c>
      <c r="B37" s="219" t="s">
        <v>622</v>
      </c>
      <c r="C37" s="218" t="s">
        <v>85</v>
      </c>
      <c r="D37" s="218" t="s">
        <v>86</v>
      </c>
      <c r="E37" s="218" t="s">
        <v>87</v>
      </c>
      <c r="F37" s="220">
        <v>2476</v>
      </c>
      <c r="G37" s="221" t="s">
        <v>88</v>
      </c>
      <c r="H37" s="219" t="s">
        <v>264</v>
      </c>
      <c r="I37" s="219"/>
      <c r="J37" s="218" t="s">
        <v>284</v>
      </c>
      <c r="K37" s="218" t="s">
        <v>284</v>
      </c>
      <c r="L37" s="218" t="s">
        <v>284</v>
      </c>
      <c r="M37" s="236" t="s">
        <v>474</v>
      </c>
      <c r="N37" s="224" t="s">
        <v>672</v>
      </c>
      <c r="O37" s="224" t="s">
        <v>672</v>
      </c>
      <c r="P37" s="218" t="s">
        <v>284</v>
      </c>
      <c r="Q37" s="218" t="s">
        <v>284</v>
      </c>
      <c r="R37" s="218" t="s">
        <v>284</v>
      </c>
      <c r="S37" s="236" t="s">
        <v>474</v>
      </c>
      <c r="T37" s="224" t="s">
        <v>672</v>
      </c>
      <c r="U37" s="224" t="s">
        <v>984</v>
      </c>
      <c r="V37" s="298">
        <v>12</v>
      </c>
      <c r="W37" s="301">
        <v>27</v>
      </c>
      <c r="X37" s="301">
        <f t="shared" si="4"/>
        <v>498.72</v>
      </c>
      <c r="Y37" s="299">
        <v>1025</v>
      </c>
      <c r="Z37" s="298">
        <v>28</v>
      </c>
      <c r="AA37" s="301">
        <v>21</v>
      </c>
      <c r="AB37" s="301">
        <f t="shared" si="5"/>
        <v>1163.68</v>
      </c>
      <c r="AC37" s="302">
        <v>785</v>
      </c>
      <c r="AD37" s="300">
        <v>16</v>
      </c>
      <c r="AE37" s="301">
        <v>17</v>
      </c>
      <c r="AF37" s="301">
        <f t="shared" si="6"/>
        <v>664.96</v>
      </c>
      <c r="AG37" s="299">
        <v>634</v>
      </c>
      <c r="AH37" s="298">
        <v>15</v>
      </c>
      <c r="AI37" s="301">
        <v>12</v>
      </c>
      <c r="AJ37" s="301">
        <f t="shared" si="7"/>
        <v>623.4000000000001</v>
      </c>
      <c r="AK37" s="302">
        <v>441</v>
      </c>
      <c r="AL37" s="300">
        <v>14</v>
      </c>
      <c r="AM37" s="301">
        <v>15</v>
      </c>
      <c r="AN37" s="301">
        <f t="shared" si="8"/>
        <v>581.84</v>
      </c>
      <c r="AO37" s="299">
        <v>504</v>
      </c>
      <c r="AP37" s="298">
        <f t="shared" si="10"/>
        <v>85</v>
      </c>
      <c r="AQ37" s="301">
        <f t="shared" si="11"/>
        <v>92</v>
      </c>
      <c r="AR37" s="301">
        <f t="shared" si="9"/>
        <v>3532.6000000000004</v>
      </c>
      <c r="AS37" s="302">
        <f t="shared" si="12"/>
        <v>3389</v>
      </c>
      <c r="AT37" s="281"/>
      <c r="AU37" s="212">
        <v>38</v>
      </c>
    </row>
    <row r="38" spans="1:47" ht="12">
      <c r="A38" s="218" t="s">
        <v>534</v>
      </c>
      <c r="B38" s="219" t="s">
        <v>622</v>
      </c>
      <c r="C38" s="218" t="s">
        <v>89</v>
      </c>
      <c r="D38" s="218" t="s">
        <v>125</v>
      </c>
      <c r="E38" s="218" t="s">
        <v>126</v>
      </c>
      <c r="F38" s="220">
        <v>2478</v>
      </c>
      <c r="G38" s="221" t="s">
        <v>127</v>
      </c>
      <c r="H38" s="219" t="s">
        <v>264</v>
      </c>
      <c r="I38" s="219"/>
      <c r="J38" s="218" t="s">
        <v>284</v>
      </c>
      <c r="K38" s="218" t="s">
        <v>284</v>
      </c>
      <c r="L38" s="218" t="s">
        <v>284</v>
      </c>
      <c r="M38" s="218" t="s">
        <v>284</v>
      </c>
      <c r="N38" s="224" t="s">
        <v>672</v>
      </c>
      <c r="O38" s="224" t="s">
        <v>672</v>
      </c>
      <c r="P38" s="218" t="s">
        <v>284</v>
      </c>
      <c r="Q38" s="218" t="s">
        <v>284</v>
      </c>
      <c r="R38" s="218" t="s">
        <v>284</v>
      </c>
      <c r="S38" s="218" t="s">
        <v>284</v>
      </c>
      <c r="T38" s="224" t="s">
        <v>672</v>
      </c>
      <c r="U38" s="224" t="s">
        <v>486</v>
      </c>
      <c r="V38" s="298">
        <v>11</v>
      </c>
      <c r="W38" s="301">
        <v>24</v>
      </c>
      <c r="X38" s="301">
        <f t="shared" si="4"/>
        <v>457.16</v>
      </c>
      <c r="Y38" s="299">
        <v>1199</v>
      </c>
      <c r="Z38" s="298">
        <v>20</v>
      </c>
      <c r="AA38" s="301">
        <v>17</v>
      </c>
      <c r="AB38" s="301">
        <f t="shared" si="5"/>
        <v>831.2</v>
      </c>
      <c r="AC38" s="302">
        <v>756</v>
      </c>
      <c r="AD38" s="300">
        <v>12</v>
      </c>
      <c r="AE38" s="301">
        <v>10</v>
      </c>
      <c r="AF38" s="301">
        <f t="shared" si="6"/>
        <v>498.72</v>
      </c>
      <c r="AG38" s="299">
        <v>323</v>
      </c>
      <c r="AH38" s="298">
        <v>10</v>
      </c>
      <c r="AI38" s="301">
        <v>13</v>
      </c>
      <c r="AJ38" s="301">
        <f t="shared" si="7"/>
        <v>415.6</v>
      </c>
      <c r="AK38" s="302">
        <v>382</v>
      </c>
      <c r="AL38" s="300">
        <v>13</v>
      </c>
      <c r="AM38" s="301">
        <v>14</v>
      </c>
      <c r="AN38" s="301">
        <f t="shared" si="8"/>
        <v>540.28</v>
      </c>
      <c r="AO38" s="299">
        <v>583</v>
      </c>
      <c r="AP38" s="298">
        <f t="shared" si="10"/>
        <v>66</v>
      </c>
      <c r="AQ38" s="301">
        <f t="shared" si="11"/>
        <v>78</v>
      </c>
      <c r="AR38" s="301">
        <f t="shared" si="9"/>
        <v>2742.96</v>
      </c>
      <c r="AS38" s="302">
        <f t="shared" si="12"/>
        <v>3243</v>
      </c>
      <c r="AT38" s="281"/>
      <c r="AU38" s="212">
        <v>25</v>
      </c>
    </row>
    <row r="39" spans="1:47" ht="12">
      <c r="A39" s="218" t="s">
        <v>534</v>
      </c>
      <c r="B39" s="219" t="s">
        <v>622</v>
      </c>
      <c r="C39" s="218" t="s">
        <v>128</v>
      </c>
      <c r="D39" s="218" t="s">
        <v>129</v>
      </c>
      <c r="E39" s="218" t="s">
        <v>130</v>
      </c>
      <c r="F39" s="220">
        <v>2472</v>
      </c>
      <c r="G39" s="221" t="s">
        <v>131</v>
      </c>
      <c r="H39" s="219" t="s">
        <v>264</v>
      </c>
      <c r="I39" s="219"/>
      <c r="J39" s="218" t="s">
        <v>284</v>
      </c>
      <c r="K39" s="218" t="s">
        <v>284</v>
      </c>
      <c r="L39" s="218" t="s">
        <v>284</v>
      </c>
      <c r="M39" s="218" t="s">
        <v>284</v>
      </c>
      <c r="N39" s="224" t="s">
        <v>672</v>
      </c>
      <c r="O39" s="224" t="s">
        <v>672</v>
      </c>
      <c r="P39" s="218" t="s">
        <v>284</v>
      </c>
      <c r="Q39" s="218" t="s">
        <v>284</v>
      </c>
      <c r="R39" s="218" t="s">
        <v>284</v>
      </c>
      <c r="S39" s="218" t="s">
        <v>284</v>
      </c>
      <c r="T39" s="224" t="s">
        <v>672</v>
      </c>
      <c r="U39" s="224" t="s">
        <v>672</v>
      </c>
      <c r="V39" s="298">
        <v>7</v>
      </c>
      <c r="W39" s="301">
        <v>16</v>
      </c>
      <c r="X39" s="301">
        <f t="shared" si="4"/>
        <v>290.92</v>
      </c>
      <c r="Y39" s="299">
        <v>743</v>
      </c>
      <c r="Z39" s="298">
        <v>20</v>
      </c>
      <c r="AA39" s="301">
        <v>11</v>
      </c>
      <c r="AB39" s="301">
        <f t="shared" si="5"/>
        <v>831.2</v>
      </c>
      <c r="AC39" s="302">
        <v>492</v>
      </c>
      <c r="AD39" s="300">
        <v>15</v>
      </c>
      <c r="AE39" s="301">
        <v>14</v>
      </c>
      <c r="AF39" s="301">
        <f t="shared" si="6"/>
        <v>623.4000000000001</v>
      </c>
      <c r="AG39" s="299">
        <v>568</v>
      </c>
      <c r="AH39" s="298">
        <v>13</v>
      </c>
      <c r="AI39" s="301">
        <v>11</v>
      </c>
      <c r="AJ39" s="301">
        <f t="shared" si="7"/>
        <v>540.28</v>
      </c>
      <c r="AK39" s="302">
        <v>437</v>
      </c>
      <c r="AL39" s="300">
        <v>11</v>
      </c>
      <c r="AM39" s="301">
        <v>8</v>
      </c>
      <c r="AN39" s="301">
        <f t="shared" si="8"/>
        <v>457.16</v>
      </c>
      <c r="AO39" s="299">
        <v>351</v>
      </c>
      <c r="AP39" s="298">
        <f t="shared" si="10"/>
        <v>66</v>
      </c>
      <c r="AQ39" s="301">
        <f t="shared" si="11"/>
        <v>60</v>
      </c>
      <c r="AR39" s="301">
        <f t="shared" si="9"/>
        <v>2742.96</v>
      </c>
      <c r="AS39" s="302">
        <f t="shared" si="12"/>
        <v>2591</v>
      </c>
      <c r="AT39" s="281"/>
      <c r="AU39" s="212">
        <v>13</v>
      </c>
    </row>
    <row r="40" spans="1:47" ht="33" customHeight="1">
      <c r="A40" s="218" t="s">
        <v>534</v>
      </c>
      <c r="B40" s="219" t="s">
        <v>622</v>
      </c>
      <c r="C40" s="218" t="s">
        <v>132</v>
      </c>
      <c r="D40" s="218" t="s">
        <v>133</v>
      </c>
      <c r="E40" s="218" t="s">
        <v>415</v>
      </c>
      <c r="F40" s="220">
        <v>2452</v>
      </c>
      <c r="G40" s="221" t="s">
        <v>2204</v>
      </c>
      <c r="H40" s="219" t="s">
        <v>264</v>
      </c>
      <c r="I40" s="219"/>
      <c r="J40" s="218" t="s">
        <v>284</v>
      </c>
      <c r="K40" s="218" t="s">
        <v>284</v>
      </c>
      <c r="L40" s="218" t="s">
        <v>284</v>
      </c>
      <c r="M40" s="218" t="s">
        <v>284</v>
      </c>
      <c r="N40" s="224" t="s">
        <v>672</v>
      </c>
      <c r="O40" s="224" t="s">
        <v>672</v>
      </c>
      <c r="P40" s="218" t="s">
        <v>284</v>
      </c>
      <c r="Q40" s="218" t="s">
        <v>284</v>
      </c>
      <c r="R40" s="218" t="s">
        <v>284</v>
      </c>
      <c r="S40" s="218" t="s">
        <v>284</v>
      </c>
      <c r="T40" s="224" t="s">
        <v>672</v>
      </c>
      <c r="U40" s="224" t="s">
        <v>672</v>
      </c>
      <c r="V40" s="298">
        <v>23</v>
      </c>
      <c r="W40" s="301">
        <v>18</v>
      </c>
      <c r="X40" s="301">
        <f t="shared" si="4"/>
        <v>955.8800000000001</v>
      </c>
      <c r="Y40" s="299">
        <v>1630</v>
      </c>
      <c r="Z40" s="298">
        <v>7</v>
      </c>
      <c r="AA40" s="301">
        <v>22</v>
      </c>
      <c r="AB40" s="301">
        <f t="shared" si="5"/>
        <v>290.92</v>
      </c>
      <c r="AC40" s="302">
        <v>473</v>
      </c>
      <c r="AD40" s="300">
        <v>14</v>
      </c>
      <c r="AE40" s="301">
        <v>16</v>
      </c>
      <c r="AF40" s="301">
        <f t="shared" si="6"/>
        <v>581.84</v>
      </c>
      <c r="AG40" s="299">
        <v>450</v>
      </c>
      <c r="AH40" s="298">
        <v>11</v>
      </c>
      <c r="AI40" s="301">
        <v>13</v>
      </c>
      <c r="AJ40" s="301">
        <f t="shared" si="7"/>
        <v>457.16</v>
      </c>
      <c r="AK40" s="302">
        <v>440</v>
      </c>
      <c r="AL40" s="300">
        <v>9</v>
      </c>
      <c r="AM40" s="301">
        <v>9</v>
      </c>
      <c r="AN40" s="301">
        <f t="shared" si="8"/>
        <v>374.04</v>
      </c>
      <c r="AO40" s="299">
        <v>117</v>
      </c>
      <c r="AP40" s="298">
        <f t="shared" si="10"/>
        <v>64</v>
      </c>
      <c r="AQ40" s="301">
        <f t="shared" si="11"/>
        <v>78</v>
      </c>
      <c r="AR40" s="301">
        <f t="shared" si="9"/>
        <v>2659.84</v>
      </c>
      <c r="AS40" s="302">
        <f t="shared" si="12"/>
        <v>3110</v>
      </c>
      <c r="AT40" s="281"/>
      <c r="AU40" s="212"/>
    </row>
    <row r="41" spans="1:47" ht="12">
      <c r="A41" s="218" t="s">
        <v>534</v>
      </c>
      <c r="B41" s="219" t="s">
        <v>622</v>
      </c>
      <c r="C41" s="218" t="s">
        <v>134</v>
      </c>
      <c r="D41" s="218" t="s">
        <v>135</v>
      </c>
      <c r="E41" s="218" t="s">
        <v>719</v>
      </c>
      <c r="F41" s="220">
        <v>1730</v>
      </c>
      <c r="G41" s="221" t="s">
        <v>525</v>
      </c>
      <c r="H41" s="219" t="s">
        <v>264</v>
      </c>
      <c r="I41" s="219"/>
      <c r="J41" s="218" t="s">
        <v>284</v>
      </c>
      <c r="K41" s="218" t="s">
        <v>284</v>
      </c>
      <c r="L41" s="218" t="s">
        <v>284</v>
      </c>
      <c r="M41" s="218" t="s">
        <v>284</v>
      </c>
      <c r="N41" s="224" t="s">
        <v>503</v>
      </c>
      <c r="O41" s="224" t="s">
        <v>672</v>
      </c>
      <c r="P41" s="218" t="s">
        <v>284</v>
      </c>
      <c r="Q41" s="218" t="s">
        <v>284</v>
      </c>
      <c r="R41" s="218" t="s">
        <v>284</v>
      </c>
      <c r="S41" s="218" t="s">
        <v>284</v>
      </c>
      <c r="T41" s="224" t="s">
        <v>503</v>
      </c>
      <c r="U41" s="224" t="s">
        <v>503</v>
      </c>
      <c r="V41" s="298">
        <v>7</v>
      </c>
      <c r="W41" s="301">
        <v>18</v>
      </c>
      <c r="X41" s="301">
        <f t="shared" si="4"/>
        <v>290.92</v>
      </c>
      <c r="Y41" s="299">
        <v>760</v>
      </c>
      <c r="Z41" s="298">
        <v>17</v>
      </c>
      <c r="AA41" s="301">
        <v>5</v>
      </c>
      <c r="AB41" s="301">
        <f t="shared" si="5"/>
        <v>706.52</v>
      </c>
      <c r="AC41" s="302">
        <v>283</v>
      </c>
      <c r="AD41" s="300">
        <v>11</v>
      </c>
      <c r="AE41" s="301">
        <v>8</v>
      </c>
      <c r="AF41" s="301">
        <f t="shared" si="6"/>
        <v>457.16</v>
      </c>
      <c r="AG41" s="299">
        <v>295</v>
      </c>
      <c r="AH41" s="298">
        <v>11</v>
      </c>
      <c r="AI41" s="301">
        <v>8</v>
      </c>
      <c r="AJ41" s="301">
        <f t="shared" si="7"/>
        <v>457.16</v>
      </c>
      <c r="AK41" s="302">
        <v>294</v>
      </c>
      <c r="AL41" s="300">
        <v>8</v>
      </c>
      <c r="AM41" s="301">
        <v>6</v>
      </c>
      <c r="AN41" s="301">
        <f t="shared" si="8"/>
        <v>332.48</v>
      </c>
      <c r="AO41" s="299">
        <v>278</v>
      </c>
      <c r="AP41" s="298">
        <f t="shared" si="10"/>
        <v>54</v>
      </c>
      <c r="AQ41" s="301">
        <f t="shared" si="11"/>
        <v>45</v>
      </c>
      <c r="AR41" s="301">
        <f t="shared" si="9"/>
        <v>2244.2400000000002</v>
      </c>
      <c r="AS41" s="302">
        <f t="shared" si="12"/>
        <v>1910</v>
      </c>
      <c r="AT41" s="281"/>
      <c r="AU41" s="212">
        <v>24</v>
      </c>
    </row>
    <row r="42" spans="1:47" ht="29.25" customHeight="1">
      <c r="A42" s="218"/>
      <c r="B42" s="219" t="s">
        <v>622</v>
      </c>
      <c r="C42" s="218" t="s">
        <v>319</v>
      </c>
      <c r="D42" s="218" t="s">
        <v>320</v>
      </c>
      <c r="E42" s="218" t="s">
        <v>70</v>
      </c>
      <c r="F42" s="220">
        <v>1801</v>
      </c>
      <c r="G42" s="221" t="s">
        <v>321</v>
      </c>
      <c r="H42" s="219" t="s">
        <v>555</v>
      </c>
      <c r="I42" s="219"/>
      <c r="J42" s="218" t="s">
        <v>670</v>
      </c>
      <c r="K42" s="218" t="s">
        <v>670</v>
      </c>
      <c r="L42" s="218" t="s">
        <v>670</v>
      </c>
      <c r="M42" s="218" t="s">
        <v>670</v>
      </c>
      <c r="N42" s="207" t="s">
        <v>670</v>
      </c>
      <c r="O42" s="224" t="s">
        <v>984</v>
      </c>
      <c r="P42" s="218" t="s">
        <v>670</v>
      </c>
      <c r="Q42" s="218" t="s">
        <v>670</v>
      </c>
      <c r="R42" s="218" t="s">
        <v>670</v>
      </c>
      <c r="S42" s="218" t="s">
        <v>670</v>
      </c>
      <c r="T42" s="207" t="s">
        <v>670</v>
      </c>
      <c r="U42" s="224" t="s">
        <v>984</v>
      </c>
      <c r="V42" s="298"/>
      <c r="W42" s="301"/>
      <c r="X42" s="301">
        <f t="shared" si="4"/>
        <v>0</v>
      </c>
      <c r="Y42" s="299"/>
      <c r="Z42" s="298"/>
      <c r="AA42" s="301"/>
      <c r="AB42" s="301">
        <f t="shared" si="5"/>
        <v>0</v>
      </c>
      <c r="AC42" s="302"/>
      <c r="AD42" s="300"/>
      <c r="AE42" s="301"/>
      <c r="AF42" s="301">
        <f t="shared" si="6"/>
        <v>0</v>
      </c>
      <c r="AG42" s="299">
        <v>2</v>
      </c>
      <c r="AH42" s="298"/>
      <c r="AI42" s="301"/>
      <c r="AJ42" s="301">
        <f t="shared" si="7"/>
        <v>0</v>
      </c>
      <c r="AK42" s="302"/>
      <c r="AL42" s="300"/>
      <c r="AM42" s="301"/>
      <c r="AN42" s="301">
        <f t="shared" si="8"/>
        <v>0</v>
      </c>
      <c r="AO42" s="299">
        <v>1</v>
      </c>
      <c r="AP42" s="298"/>
      <c r="AQ42" s="301"/>
      <c r="AR42" s="301">
        <f t="shared" si="9"/>
        <v>0</v>
      </c>
      <c r="AS42" s="302">
        <f t="shared" si="12"/>
        <v>3</v>
      </c>
      <c r="AT42" s="281"/>
      <c r="AU42" s="212">
        <v>1</v>
      </c>
    </row>
    <row r="43" spans="1:47" ht="12">
      <c r="A43" s="218" t="s">
        <v>534</v>
      </c>
      <c r="B43" s="219" t="s">
        <v>492</v>
      </c>
      <c r="C43" s="218" t="s">
        <v>322</v>
      </c>
      <c r="D43" s="218" t="s">
        <v>323</v>
      </c>
      <c r="E43" s="218" t="s">
        <v>324</v>
      </c>
      <c r="F43" s="220">
        <v>1701</v>
      </c>
      <c r="G43" s="221" t="s">
        <v>255</v>
      </c>
      <c r="H43" s="219" t="s">
        <v>264</v>
      </c>
      <c r="I43" s="219"/>
      <c r="J43" s="218" t="s">
        <v>1203</v>
      </c>
      <c r="K43" s="218" t="s">
        <v>1203</v>
      </c>
      <c r="L43" s="218" t="s">
        <v>1203</v>
      </c>
      <c r="M43" s="218" t="s">
        <v>1203</v>
      </c>
      <c r="N43" s="229" t="s">
        <v>672</v>
      </c>
      <c r="O43" s="224" t="s">
        <v>672</v>
      </c>
      <c r="P43" s="229" t="s">
        <v>2114</v>
      </c>
      <c r="Q43" s="229" t="s">
        <v>2114</v>
      </c>
      <c r="R43" s="229" t="s">
        <v>2114</v>
      </c>
      <c r="S43" s="229" t="s">
        <v>2114</v>
      </c>
      <c r="T43" s="229" t="s">
        <v>500</v>
      </c>
      <c r="U43" s="224" t="s">
        <v>984</v>
      </c>
      <c r="V43" s="298">
        <v>1</v>
      </c>
      <c r="W43" s="301">
        <v>1</v>
      </c>
      <c r="X43" s="301">
        <f t="shared" si="4"/>
        <v>41.56</v>
      </c>
      <c r="Y43" s="299">
        <v>15</v>
      </c>
      <c r="Z43" s="298">
        <v>6</v>
      </c>
      <c r="AA43" s="301">
        <v>5</v>
      </c>
      <c r="AB43" s="301">
        <f t="shared" si="5"/>
        <v>249.36</v>
      </c>
      <c r="AC43" s="302">
        <v>309</v>
      </c>
      <c r="AD43" s="300">
        <v>5</v>
      </c>
      <c r="AE43" s="301">
        <v>2</v>
      </c>
      <c r="AF43" s="301">
        <f t="shared" si="6"/>
        <v>207.8</v>
      </c>
      <c r="AG43" s="299">
        <v>404</v>
      </c>
      <c r="AH43" s="298">
        <v>5</v>
      </c>
      <c r="AI43" s="301">
        <v>3</v>
      </c>
      <c r="AJ43" s="301">
        <f t="shared" si="7"/>
        <v>207.8</v>
      </c>
      <c r="AK43" s="302">
        <v>494</v>
      </c>
      <c r="AL43" s="300">
        <v>4</v>
      </c>
      <c r="AM43" s="301">
        <v>1</v>
      </c>
      <c r="AN43" s="301">
        <f t="shared" si="8"/>
        <v>166.24</v>
      </c>
      <c r="AO43" s="299">
        <v>237</v>
      </c>
      <c r="AP43" s="298">
        <f aca="true" t="shared" si="13" ref="AP43:AP51">SUM(V43,Z43,AD43,AH43,AL43)</f>
        <v>21</v>
      </c>
      <c r="AQ43" s="301">
        <f aca="true" t="shared" si="14" ref="AQ43:AQ51">SUM(W43,AA43,AE43,AI43,AM43)</f>
        <v>12</v>
      </c>
      <c r="AR43" s="301">
        <f t="shared" si="9"/>
        <v>872.76</v>
      </c>
      <c r="AS43" s="302">
        <f t="shared" si="12"/>
        <v>1459</v>
      </c>
      <c r="AT43" s="281"/>
      <c r="AU43" s="212">
        <v>5</v>
      </c>
    </row>
    <row r="44" spans="1:47" ht="20.25" customHeight="1">
      <c r="A44" s="209" t="s">
        <v>534</v>
      </c>
      <c r="B44" s="208" t="s">
        <v>492</v>
      </c>
      <c r="C44" s="209" t="s">
        <v>325</v>
      </c>
      <c r="D44" s="209" t="s">
        <v>326</v>
      </c>
      <c r="E44" s="209" t="s">
        <v>324</v>
      </c>
      <c r="F44" s="210">
        <v>1701</v>
      </c>
      <c r="G44" s="211" t="s">
        <v>327</v>
      </c>
      <c r="H44" s="208" t="s">
        <v>264</v>
      </c>
      <c r="I44" s="208"/>
      <c r="J44" s="237" t="s">
        <v>284</v>
      </c>
      <c r="K44" s="237" t="s">
        <v>284</v>
      </c>
      <c r="L44" s="237" t="s">
        <v>284</v>
      </c>
      <c r="M44" s="237" t="s">
        <v>284</v>
      </c>
      <c r="N44" s="224" t="s">
        <v>672</v>
      </c>
      <c r="O44" s="224" t="s">
        <v>672</v>
      </c>
      <c r="P44" s="237" t="s">
        <v>284</v>
      </c>
      <c r="Q44" s="237" t="s">
        <v>284</v>
      </c>
      <c r="R44" s="237" t="s">
        <v>284</v>
      </c>
      <c r="S44" s="237" t="s">
        <v>284</v>
      </c>
      <c r="T44" s="224" t="s">
        <v>672</v>
      </c>
      <c r="U44" s="224" t="s">
        <v>672</v>
      </c>
      <c r="V44" s="298">
        <v>13</v>
      </c>
      <c r="W44" s="301">
        <v>21</v>
      </c>
      <c r="X44" s="301">
        <f t="shared" si="4"/>
        <v>540.28</v>
      </c>
      <c r="Y44" s="299">
        <v>998</v>
      </c>
      <c r="Z44" s="298">
        <v>26</v>
      </c>
      <c r="AA44" s="301">
        <v>20</v>
      </c>
      <c r="AB44" s="301">
        <f t="shared" si="5"/>
        <v>1080.56</v>
      </c>
      <c r="AC44" s="302">
        <v>904</v>
      </c>
      <c r="AD44" s="300">
        <v>18</v>
      </c>
      <c r="AE44" s="301">
        <v>16</v>
      </c>
      <c r="AF44" s="301">
        <f t="shared" si="6"/>
        <v>748.08</v>
      </c>
      <c r="AG44" s="299">
        <v>725</v>
      </c>
      <c r="AH44" s="298">
        <v>19</v>
      </c>
      <c r="AI44" s="301">
        <v>17</v>
      </c>
      <c r="AJ44" s="301">
        <f t="shared" si="7"/>
        <v>789.6400000000001</v>
      </c>
      <c r="AK44" s="302">
        <v>689</v>
      </c>
      <c r="AL44" s="300">
        <v>15</v>
      </c>
      <c r="AM44" s="301">
        <v>15</v>
      </c>
      <c r="AN44" s="301">
        <f t="shared" si="8"/>
        <v>623.4000000000001</v>
      </c>
      <c r="AO44" s="299">
        <v>678</v>
      </c>
      <c r="AP44" s="298">
        <f t="shared" si="13"/>
        <v>91</v>
      </c>
      <c r="AQ44" s="301">
        <f t="shared" si="14"/>
        <v>89</v>
      </c>
      <c r="AR44" s="301">
        <f t="shared" si="9"/>
        <v>3781.9600000000005</v>
      </c>
      <c r="AS44" s="302">
        <f t="shared" si="12"/>
        <v>3994</v>
      </c>
      <c r="AT44" s="281"/>
      <c r="AU44" s="212">
        <v>12</v>
      </c>
    </row>
    <row r="45" spans="1:47" ht="33" customHeight="1">
      <c r="A45" s="238" t="s">
        <v>534</v>
      </c>
      <c r="B45" s="239" t="s">
        <v>492</v>
      </c>
      <c r="C45" s="218" t="s">
        <v>328</v>
      </c>
      <c r="D45" s="218" t="s">
        <v>329</v>
      </c>
      <c r="E45" s="218" t="s">
        <v>330</v>
      </c>
      <c r="F45" s="227">
        <v>1721</v>
      </c>
      <c r="G45" s="228" t="s">
        <v>337</v>
      </c>
      <c r="H45" s="240" t="s">
        <v>331</v>
      </c>
      <c r="I45" s="226"/>
      <c r="J45" s="206" t="s">
        <v>984</v>
      </c>
      <c r="K45" s="206" t="s">
        <v>288</v>
      </c>
      <c r="L45" s="206" t="s">
        <v>288</v>
      </c>
      <c r="M45" s="206" t="s">
        <v>288</v>
      </c>
      <c r="N45" s="206" t="s">
        <v>909</v>
      </c>
      <c r="O45" s="206" t="s">
        <v>477</v>
      </c>
      <c r="P45" s="206" t="s">
        <v>984</v>
      </c>
      <c r="Q45" s="206" t="s">
        <v>288</v>
      </c>
      <c r="R45" s="206" t="s">
        <v>288</v>
      </c>
      <c r="S45" s="206" t="s">
        <v>288</v>
      </c>
      <c r="T45" s="206" t="s">
        <v>909</v>
      </c>
      <c r="U45" s="206" t="s">
        <v>477</v>
      </c>
      <c r="V45" s="298">
        <v>5</v>
      </c>
      <c r="W45" s="301">
        <v>6</v>
      </c>
      <c r="X45" s="301">
        <f t="shared" si="4"/>
        <v>207.8</v>
      </c>
      <c r="Y45" s="299">
        <v>170</v>
      </c>
      <c r="Z45" s="298">
        <v>8</v>
      </c>
      <c r="AA45" s="301">
        <v>2</v>
      </c>
      <c r="AB45" s="301">
        <f t="shared" si="5"/>
        <v>332.48</v>
      </c>
      <c r="AC45" s="302">
        <v>68</v>
      </c>
      <c r="AD45" s="300">
        <v>5</v>
      </c>
      <c r="AE45" s="301">
        <v>9</v>
      </c>
      <c r="AF45" s="301">
        <f t="shared" si="6"/>
        <v>207.8</v>
      </c>
      <c r="AG45" s="299">
        <v>326</v>
      </c>
      <c r="AH45" s="298">
        <v>4</v>
      </c>
      <c r="AI45" s="301">
        <v>7</v>
      </c>
      <c r="AJ45" s="301">
        <f t="shared" si="7"/>
        <v>166.24</v>
      </c>
      <c r="AK45" s="302">
        <v>220</v>
      </c>
      <c r="AL45" s="300">
        <v>4</v>
      </c>
      <c r="AM45" s="301">
        <v>4</v>
      </c>
      <c r="AN45" s="301">
        <f t="shared" si="8"/>
        <v>166.24</v>
      </c>
      <c r="AO45" s="299">
        <v>141</v>
      </c>
      <c r="AP45" s="298">
        <f t="shared" si="13"/>
        <v>26</v>
      </c>
      <c r="AQ45" s="301">
        <f t="shared" si="14"/>
        <v>28</v>
      </c>
      <c r="AR45" s="301">
        <f t="shared" si="9"/>
        <v>1080.56</v>
      </c>
      <c r="AS45" s="302">
        <f t="shared" si="12"/>
        <v>925</v>
      </c>
      <c r="AT45" s="281"/>
      <c r="AU45" s="212">
        <v>4</v>
      </c>
    </row>
    <row r="46" spans="1:47" ht="30" customHeight="1">
      <c r="A46" s="218" t="s">
        <v>534</v>
      </c>
      <c r="B46" s="219" t="s">
        <v>492</v>
      </c>
      <c r="C46" s="218" t="s">
        <v>332</v>
      </c>
      <c r="D46" s="218" t="s">
        <v>333</v>
      </c>
      <c r="E46" s="218" t="s">
        <v>139</v>
      </c>
      <c r="F46" s="220">
        <v>1746</v>
      </c>
      <c r="G46" s="221" t="s">
        <v>140</v>
      </c>
      <c r="H46" s="219" t="s">
        <v>264</v>
      </c>
      <c r="I46" s="219"/>
      <c r="J46" s="207" t="s">
        <v>141</v>
      </c>
      <c r="K46" s="207" t="s">
        <v>1945</v>
      </c>
      <c r="L46" s="207" t="s">
        <v>141</v>
      </c>
      <c r="M46" s="209" t="s">
        <v>142</v>
      </c>
      <c r="N46" s="207" t="s">
        <v>141</v>
      </c>
      <c r="O46" s="224" t="s">
        <v>473</v>
      </c>
      <c r="P46" s="207" t="s">
        <v>141</v>
      </c>
      <c r="Q46" s="207" t="s">
        <v>1945</v>
      </c>
      <c r="R46" s="207" t="s">
        <v>141</v>
      </c>
      <c r="S46" s="207" t="s">
        <v>142</v>
      </c>
      <c r="T46" s="207" t="s">
        <v>141</v>
      </c>
      <c r="U46" s="224" t="s">
        <v>473</v>
      </c>
      <c r="V46" s="298">
        <v>4</v>
      </c>
      <c r="W46" s="301">
        <v>6</v>
      </c>
      <c r="X46" s="301">
        <f t="shared" si="4"/>
        <v>166.24</v>
      </c>
      <c r="Y46" s="299">
        <v>335</v>
      </c>
      <c r="Z46" s="298">
        <v>5</v>
      </c>
      <c r="AA46" s="301">
        <v>6</v>
      </c>
      <c r="AB46" s="301">
        <f t="shared" si="5"/>
        <v>207.8</v>
      </c>
      <c r="AC46" s="302">
        <v>298</v>
      </c>
      <c r="AD46" s="300">
        <v>8</v>
      </c>
      <c r="AE46" s="301">
        <v>6</v>
      </c>
      <c r="AF46" s="301">
        <f t="shared" si="6"/>
        <v>332.48</v>
      </c>
      <c r="AG46" s="299">
        <v>211</v>
      </c>
      <c r="AH46" s="298">
        <v>6</v>
      </c>
      <c r="AI46" s="301">
        <v>4</v>
      </c>
      <c r="AJ46" s="301">
        <f t="shared" si="7"/>
        <v>249.36</v>
      </c>
      <c r="AK46" s="302">
        <v>166</v>
      </c>
      <c r="AL46" s="300">
        <v>4</v>
      </c>
      <c r="AM46" s="301">
        <v>6</v>
      </c>
      <c r="AN46" s="301">
        <f t="shared" si="8"/>
        <v>166.24</v>
      </c>
      <c r="AO46" s="299">
        <v>218</v>
      </c>
      <c r="AP46" s="298">
        <f t="shared" si="13"/>
        <v>27</v>
      </c>
      <c r="AQ46" s="301">
        <f t="shared" si="14"/>
        <v>28</v>
      </c>
      <c r="AR46" s="301">
        <f t="shared" si="9"/>
        <v>1122.12</v>
      </c>
      <c r="AS46" s="302">
        <f t="shared" si="12"/>
        <v>1228</v>
      </c>
      <c r="AT46" s="281"/>
      <c r="AU46" s="212">
        <v>0</v>
      </c>
    </row>
    <row r="47" spans="1:47" ht="21.75" customHeight="1">
      <c r="A47" s="218"/>
      <c r="B47" s="219" t="s">
        <v>492</v>
      </c>
      <c r="C47" s="218" t="s">
        <v>143</v>
      </c>
      <c r="D47" s="218" t="s">
        <v>144</v>
      </c>
      <c r="E47" s="218" t="s">
        <v>145</v>
      </c>
      <c r="F47" s="220">
        <v>1770</v>
      </c>
      <c r="G47" s="221" t="s">
        <v>77</v>
      </c>
      <c r="H47" s="219" t="s">
        <v>264</v>
      </c>
      <c r="I47" s="219"/>
      <c r="J47" s="218" t="s">
        <v>477</v>
      </c>
      <c r="K47" s="218" t="s">
        <v>475</v>
      </c>
      <c r="L47" s="218" t="s">
        <v>475</v>
      </c>
      <c r="M47" s="218" t="s">
        <v>475</v>
      </c>
      <c r="N47" s="218" t="s">
        <v>477</v>
      </c>
      <c r="O47" s="207" t="s">
        <v>477</v>
      </c>
      <c r="P47" s="218" t="s">
        <v>477</v>
      </c>
      <c r="Q47" s="218" t="s">
        <v>477</v>
      </c>
      <c r="R47" s="218" t="s">
        <v>475</v>
      </c>
      <c r="S47" s="218" t="s">
        <v>477</v>
      </c>
      <c r="T47" s="218" t="s">
        <v>477</v>
      </c>
      <c r="U47" s="224" t="s">
        <v>146</v>
      </c>
      <c r="V47" s="298">
        <v>0</v>
      </c>
      <c r="W47" s="301">
        <v>1</v>
      </c>
      <c r="X47" s="301">
        <f t="shared" si="4"/>
        <v>0</v>
      </c>
      <c r="Y47" s="299">
        <v>6</v>
      </c>
      <c r="Z47" s="298">
        <v>1</v>
      </c>
      <c r="AA47" s="301">
        <v>1</v>
      </c>
      <c r="AB47" s="301">
        <f t="shared" si="5"/>
        <v>41.56</v>
      </c>
      <c r="AC47" s="302">
        <v>7</v>
      </c>
      <c r="AD47" s="300">
        <v>0</v>
      </c>
      <c r="AE47" s="301">
        <v>0</v>
      </c>
      <c r="AF47" s="301">
        <f t="shared" si="6"/>
        <v>0</v>
      </c>
      <c r="AG47" s="299">
        <v>8</v>
      </c>
      <c r="AH47" s="298">
        <v>1</v>
      </c>
      <c r="AI47" s="301">
        <v>1</v>
      </c>
      <c r="AJ47" s="301">
        <f t="shared" si="7"/>
        <v>41.56</v>
      </c>
      <c r="AK47" s="302">
        <v>13</v>
      </c>
      <c r="AL47" s="300">
        <v>1</v>
      </c>
      <c r="AM47" s="301">
        <v>1</v>
      </c>
      <c r="AN47" s="301">
        <f t="shared" si="8"/>
        <v>41.56</v>
      </c>
      <c r="AO47" s="299">
        <v>13</v>
      </c>
      <c r="AP47" s="298">
        <f t="shared" si="13"/>
        <v>3</v>
      </c>
      <c r="AQ47" s="301">
        <f t="shared" si="14"/>
        <v>4</v>
      </c>
      <c r="AR47" s="301">
        <f t="shared" si="9"/>
        <v>124.68</v>
      </c>
      <c r="AS47" s="302">
        <f t="shared" si="12"/>
        <v>47</v>
      </c>
      <c r="AT47" s="281"/>
      <c r="AU47" s="212">
        <v>0</v>
      </c>
    </row>
    <row r="48" spans="1:47" ht="23.25" customHeight="1">
      <c r="A48" s="218" t="s">
        <v>534</v>
      </c>
      <c r="B48" s="219" t="s">
        <v>492</v>
      </c>
      <c r="C48" s="218" t="s">
        <v>147</v>
      </c>
      <c r="D48" s="218" t="s">
        <v>148</v>
      </c>
      <c r="E48" s="218" t="s">
        <v>149</v>
      </c>
      <c r="F48" s="220">
        <v>1760</v>
      </c>
      <c r="G48" s="221" t="s">
        <v>172</v>
      </c>
      <c r="H48" s="219" t="s">
        <v>150</v>
      </c>
      <c r="I48" s="219"/>
      <c r="J48" s="218" t="s">
        <v>151</v>
      </c>
      <c r="K48" s="218" t="s">
        <v>152</v>
      </c>
      <c r="L48" s="218" t="s">
        <v>152</v>
      </c>
      <c r="M48" s="218" t="s">
        <v>152</v>
      </c>
      <c r="N48" s="218" t="s">
        <v>152</v>
      </c>
      <c r="O48" s="229" t="s">
        <v>486</v>
      </c>
      <c r="P48" s="218" t="s">
        <v>151</v>
      </c>
      <c r="Q48" s="218" t="s">
        <v>984</v>
      </c>
      <c r="R48" s="218" t="s">
        <v>984</v>
      </c>
      <c r="S48" s="218" t="s">
        <v>152</v>
      </c>
      <c r="T48" s="229" t="s">
        <v>984</v>
      </c>
      <c r="U48" s="224" t="s">
        <v>984</v>
      </c>
      <c r="V48" s="298">
        <v>13</v>
      </c>
      <c r="W48" s="301">
        <v>22</v>
      </c>
      <c r="X48" s="301">
        <f t="shared" si="4"/>
        <v>540.28</v>
      </c>
      <c r="Y48" s="299">
        <v>946</v>
      </c>
      <c r="Z48" s="298">
        <v>14</v>
      </c>
      <c r="AA48" s="301">
        <v>12</v>
      </c>
      <c r="AB48" s="301">
        <f t="shared" si="5"/>
        <v>581.84</v>
      </c>
      <c r="AC48" s="302">
        <v>655</v>
      </c>
      <c r="AD48" s="300">
        <v>22</v>
      </c>
      <c r="AE48" s="301">
        <v>8</v>
      </c>
      <c r="AF48" s="301">
        <f t="shared" si="6"/>
        <v>914.32</v>
      </c>
      <c r="AG48" s="299">
        <v>492</v>
      </c>
      <c r="AH48" s="298">
        <v>15</v>
      </c>
      <c r="AI48" s="301">
        <v>11</v>
      </c>
      <c r="AJ48" s="301">
        <f t="shared" si="7"/>
        <v>623.4000000000001</v>
      </c>
      <c r="AK48" s="302">
        <v>429</v>
      </c>
      <c r="AL48" s="300">
        <v>14</v>
      </c>
      <c r="AM48" s="301">
        <v>8</v>
      </c>
      <c r="AN48" s="301">
        <f t="shared" si="8"/>
        <v>581.84</v>
      </c>
      <c r="AO48" s="299">
        <v>464</v>
      </c>
      <c r="AP48" s="298">
        <f t="shared" si="13"/>
        <v>78</v>
      </c>
      <c r="AQ48" s="301">
        <f t="shared" si="14"/>
        <v>61</v>
      </c>
      <c r="AR48" s="301">
        <f t="shared" si="9"/>
        <v>3241.6800000000003</v>
      </c>
      <c r="AS48" s="302">
        <f t="shared" si="12"/>
        <v>2986</v>
      </c>
      <c r="AT48" s="281"/>
      <c r="AU48" s="212">
        <v>20</v>
      </c>
    </row>
    <row r="49" spans="1:47" ht="12">
      <c r="A49" s="218" t="s">
        <v>534</v>
      </c>
      <c r="B49" s="219" t="s">
        <v>492</v>
      </c>
      <c r="C49" s="218" t="s">
        <v>153</v>
      </c>
      <c r="D49" s="218" t="s">
        <v>154</v>
      </c>
      <c r="E49" s="218" t="s">
        <v>155</v>
      </c>
      <c r="F49" s="220">
        <v>2038</v>
      </c>
      <c r="G49" s="221" t="s">
        <v>156</v>
      </c>
      <c r="H49" s="219" t="s">
        <v>157</v>
      </c>
      <c r="I49" s="219"/>
      <c r="J49" s="218" t="s">
        <v>286</v>
      </c>
      <c r="K49" s="218" t="s">
        <v>286</v>
      </c>
      <c r="L49" s="218" t="s">
        <v>286</v>
      </c>
      <c r="M49" s="218" t="s">
        <v>286</v>
      </c>
      <c r="N49" s="229" t="s">
        <v>984</v>
      </c>
      <c r="O49" s="224" t="s">
        <v>672</v>
      </c>
      <c r="P49" s="218" t="s">
        <v>286</v>
      </c>
      <c r="Q49" s="218" t="s">
        <v>286</v>
      </c>
      <c r="R49" s="218" t="s">
        <v>286</v>
      </c>
      <c r="S49" s="218" t="s">
        <v>286</v>
      </c>
      <c r="T49" s="224" t="s">
        <v>984</v>
      </c>
      <c r="U49" s="224" t="s">
        <v>672</v>
      </c>
      <c r="V49" s="298">
        <v>12</v>
      </c>
      <c r="W49" s="301">
        <v>18</v>
      </c>
      <c r="X49" s="301">
        <f t="shared" si="4"/>
        <v>498.72</v>
      </c>
      <c r="Y49" s="299">
        <v>784</v>
      </c>
      <c r="Z49" s="298">
        <v>13</v>
      </c>
      <c r="AA49" s="301">
        <v>8</v>
      </c>
      <c r="AB49" s="301">
        <f t="shared" si="5"/>
        <v>540.28</v>
      </c>
      <c r="AC49" s="302">
        <v>360</v>
      </c>
      <c r="AD49" s="300">
        <v>11</v>
      </c>
      <c r="AE49" s="301">
        <v>8</v>
      </c>
      <c r="AF49" s="301">
        <f t="shared" si="6"/>
        <v>457.16</v>
      </c>
      <c r="AG49" s="299">
        <v>272</v>
      </c>
      <c r="AH49" s="298">
        <v>10</v>
      </c>
      <c r="AI49" s="301">
        <v>10</v>
      </c>
      <c r="AJ49" s="301">
        <f t="shared" si="7"/>
        <v>415.6</v>
      </c>
      <c r="AK49" s="302">
        <v>348</v>
      </c>
      <c r="AL49" s="300"/>
      <c r="AM49" s="301"/>
      <c r="AN49" s="301">
        <f t="shared" si="8"/>
        <v>0</v>
      </c>
      <c r="AO49" s="299"/>
      <c r="AP49" s="298">
        <f t="shared" si="13"/>
        <v>46</v>
      </c>
      <c r="AQ49" s="301">
        <f t="shared" si="14"/>
        <v>44</v>
      </c>
      <c r="AR49" s="301">
        <f t="shared" si="9"/>
        <v>1911.7600000000002</v>
      </c>
      <c r="AS49" s="302">
        <f t="shared" si="12"/>
        <v>1764</v>
      </c>
      <c r="AT49" s="281"/>
      <c r="AU49" s="212">
        <v>17</v>
      </c>
    </row>
    <row r="50" spans="1:47" ht="20.25" customHeight="1">
      <c r="A50" s="218" t="s">
        <v>534</v>
      </c>
      <c r="B50" s="219" t="s">
        <v>492</v>
      </c>
      <c r="C50" s="218" t="s">
        <v>158</v>
      </c>
      <c r="D50" s="218" t="s">
        <v>1178</v>
      </c>
      <c r="E50" s="218" t="s">
        <v>155</v>
      </c>
      <c r="F50" s="220">
        <v>2038</v>
      </c>
      <c r="G50" s="221" t="s">
        <v>159</v>
      </c>
      <c r="H50" s="219" t="s">
        <v>42</v>
      </c>
      <c r="I50" s="219"/>
      <c r="J50" s="218" t="s">
        <v>2557</v>
      </c>
      <c r="K50" s="218" t="s">
        <v>2557</v>
      </c>
      <c r="L50" s="218" t="s">
        <v>2557</v>
      </c>
      <c r="M50" s="218" t="s">
        <v>2557</v>
      </c>
      <c r="N50" s="224" t="s">
        <v>12</v>
      </c>
      <c r="O50" s="224" t="s">
        <v>984</v>
      </c>
      <c r="P50" s="218" t="s">
        <v>2557</v>
      </c>
      <c r="Q50" s="218" t="s">
        <v>2557</v>
      </c>
      <c r="R50" s="218" t="s">
        <v>2557</v>
      </c>
      <c r="S50" s="218" t="s">
        <v>2557</v>
      </c>
      <c r="T50" s="224" t="s">
        <v>12</v>
      </c>
      <c r="U50" s="224" t="s">
        <v>984</v>
      </c>
      <c r="V50" s="298">
        <v>1</v>
      </c>
      <c r="W50" s="301">
        <v>2</v>
      </c>
      <c r="X50" s="301">
        <f t="shared" si="4"/>
        <v>41.56</v>
      </c>
      <c r="Y50" s="299">
        <v>35</v>
      </c>
      <c r="Z50" s="298"/>
      <c r="AA50" s="301"/>
      <c r="AB50" s="301">
        <f t="shared" si="5"/>
        <v>0</v>
      </c>
      <c r="AC50" s="302"/>
      <c r="AD50" s="300">
        <v>2</v>
      </c>
      <c r="AE50" s="301">
        <v>1</v>
      </c>
      <c r="AF50" s="301">
        <f t="shared" si="6"/>
        <v>83.12</v>
      </c>
      <c r="AG50" s="299">
        <v>34</v>
      </c>
      <c r="AH50" s="298"/>
      <c r="AI50" s="301"/>
      <c r="AJ50" s="301">
        <f t="shared" si="7"/>
        <v>0</v>
      </c>
      <c r="AK50" s="302"/>
      <c r="AL50" s="300">
        <v>2</v>
      </c>
      <c r="AM50" s="301">
        <v>2</v>
      </c>
      <c r="AN50" s="301">
        <f t="shared" si="8"/>
        <v>83.12</v>
      </c>
      <c r="AO50" s="299">
        <v>53</v>
      </c>
      <c r="AP50" s="298">
        <f t="shared" si="13"/>
        <v>5</v>
      </c>
      <c r="AQ50" s="301">
        <f t="shared" si="14"/>
        <v>5</v>
      </c>
      <c r="AR50" s="301">
        <f t="shared" si="9"/>
        <v>207.8</v>
      </c>
      <c r="AS50" s="302">
        <f t="shared" si="12"/>
        <v>122</v>
      </c>
      <c r="AT50" s="281"/>
      <c r="AU50" s="212">
        <v>1</v>
      </c>
    </row>
    <row r="51" spans="1:47" ht="12">
      <c r="A51" s="218" t="s">
        <v>534</v>
      </c>
      <c r="B51" s="219" t="s">
        <v>492</v>
      </c>
      <c r="C51" s="218" t="s">
        <v>13</v>
      </c>
      <c r="D51" s="218" t="s">
        <v>14</v>
      </c>
      <c r="E51" s="218" t="s">
        <v>15</v>
      </c>
      <c r="F51" s="220">
        <v>2053</v>
      </c>
      <c r="G51" s="221" t="s">
        <v>127</v>
      </c>
      <c r="H51" s="219" t="s">
        <v>264</v>
      </c>
      <c r="I51" s="219"/>
      <c r="J51" s="218" t="s">
        <v>476</v>
      </c>
      <c r="K51" s="218" t="s">
        <v>476</v>
      </c>
      <c r="L51" s="218" t="s">
        <v>476</v>
      </c>
      <c r="M51" s="218" t="s">
        <v>16</v>
      </c>
      <c r="N51" s="224" t="s">
        <v>473</v>
      </c>
      <c r="O51" s="224" t="s">
        <v>984</v>
      </c>
      <c r="P51" s="218" t="s">
        <v>476</v>
      </c>
      <c r="Q51" s="218" t="s">
        <v>16</v>
      </c>
      <c r="R51" s="218" t="s">
        <v>476</v>
      </c>
      <c r="S51" s="218" t="s">
        <v>16</v>
      </c>
      <c r="T51" s="224" t="s">
        <v>473</v>
      </c>
      <c r="U51" s="224" t="s">
        <v>984</v>
      </c>
      <c r="V51" s="298">
        <v>4</v>
      </c>
      <c r="W51" s="301">
        <v>4</v>
      </c>
      <c r="X51" s="301">
        <f t="shared" si="4"/>
        <v>166.24</v>
      </c>
      <c r="Y51" s="299">
        <v>142</v>
      </c>
      <c r="Z51" s="298">
        <v>6</v>
      </c>
      <c r="AA51" s="301">
        <v>5</v>
      </c>
      <c r="AB51" s="301">
        <f t="shared" si="5"/>
        <v>249.36</v>
      </c>
      <c r="AC51" s="302">
        <v>178</v>
      </c>
      <c r="AD51" s="300">
        <v>4</v>
      </c>
      <c r="AE51" s="301">
        <v>4</v>
      </c>
      <c r="AF51" s="301">
        <f t="shared" si="6"/>
        <v>166.24</v>
      </c>
      <c r="AG51" s="299">
        <v>120</v>
      </c>
      <c r="AH51" s="298">
        <v>3</v>
      </c>
      <c r="AI51" s="301">
        <v>3</v>
      </c>
      <c r="AJ51" s="301">
        <f t="shared" si="7"/>
        <v>124.68</v>
      </c>
      <c r="AK51" s="302">
        <v>122</v>
      </c>
      <c r="AL51" s="300">
        <v>3</v>
      </c>
      <c r="AM51" s="301">
        <v>3</v>
      </c>
      <c r="AN51" s="301">
        <f t="shared" si="8"/>
        <v>124.68</v>
      </c>
      <c r="AO51" s="299">
        <v>102</v>
      </c>
      <c r="AP51" s="298">
        <f t="shared" si="13"/>
        <v>20</v>
      </c>
      <c r="AQ51" s="301">
        <f t="shared" si="14"/>
        <v>19</v>
      </c>
      <c r="AR51" s="301">
        <f t="shared" si="9"/>
        <v>831.2</v>
      </c>
      <c r="AS51" s="302">
        <f t="shared" si="12"/>
        <v>664</v>
      </c>
      <c r="AT51" s="281"/>
      <c r="AU51" s="212">
        <v>9</v>
      </c>
    </row>
    <row r="52" spans="1:47" ht="21.75" customHeight="1">
      <c r="A52" s="218" t="s">
        <v>534</v>
      </c>
      <c r="B52" s="219" t="s">
        <v>492</v>
      </c>
      <c r="C52" s="218" t="s">
        <v>17</v>
      </c>
      <c r="D52" s="218" t="s">
        <v>18</v>
      </c>
      <c r="E52" s="218" t="s">
        <v>19</v>
      </c>
      <c r="F52" s="220">
        <v>2054</v>
      </c>
      <c r="G52" s="221" t="s">
        <v>204</v>
      </c>
      <c r="H52" s="219" t="s">
        <v>264</v>
      </c>
      <c r="I52" s="219"/>
      <c r="J52" s="218" t="s">
        <v>288</v>
      </c>
      <c r="K52" s="218" t="s">
        <v>478</v>
      </c>
      <c r="L52" s="218" t="s">
        <v>288</v>
      </c>
      <c r="M52" s="218" t="s">
        <v>478</v>
      </c>
      <c r="N52" s="207" t="s">
        <v>478</v>
      </c>
      <c r="O52" s="224" t="s">
        <v>473</v>
      </c>
      <c r="P52" s="218" t="s">
        <v>288</v>
      </c>
      <c r="Q52" s="218" t="s">
        <v>478</v>
      </c>
      <c r="R52" s="218" t="s">
        <v>288</v>
      </c>
      <c r="S52" s="218" t="s">
        <v>478</v>
      </c>
      <c r="T52" s="207" t="s">
        <v>478</v>
      </c>
      <c r="U52" s="224" t="s">
        <v>984</v>
      </c>
      <c r="V52" s="298"/>
      <c r="W52" s="301"/>
      <c r="X52" s="301">
        <f t="shared" si="4"/>
        <v>0</v>
      </c>
      <c r="Y52" s="299"/>
      <c r="Z52" s="298"/>
      <c r="AA52" s="301"/>
      <c r="AB52" s="301">
        <f t="shared" si="5"/>
        <v>0</v>
      </c>
      <c r="AC52" s="302"/>
      <c r="AD52" s="300">
        <v>1</v>
      </c>
      <c r="AE52" s="301">
        <v>0</v>
      </c>
      <c r="AF52" s="301">
        <f t="shared" si="6"/>
        <v>41.56</v>
      </c>
      <c r="AG52" s="299">
        <v>3</v>
      </c>
      <c r="AH52" s="298"/>
      <c r="AI52" s="301"/>
      <c r="AJ52" s="301">
        <f t="shared" si="7"/>
        <v>0</v>
      </c>
      <c r="AK52" s="302"/>
      <c r="AL52" s="300"/>
      <c r="AM52" s="301"/>
      <c r="AN52" s="301">
        <f t="shared" si="8"/>
        <v>0</v>
      </c>
      <c r="AO52" s="299"/>
      <c r="AP52" s="298"/>
      <c r="AQ52" s="301">
        <v>1</v>
      </c>
      <c r="AR52" s="301">
        <f t="shared" si="9"/>
        <v>41.56</v>
      </c>
      <c r="AS52" s="302">
        <v>0</v>
      </c>
      <c r="AT52" s="281"/>
      <c r="AU52" s="212">
        <v>2</v>
      </c>
    </row>
    <row r="53" spans="1:47" ht="12">
      <c r="A53" s="218" t="s">
        <v>534</v>
      </c>
      <c r="B53" s="219" t="s">
        <v>492</v>
      </c>
      <c r="C53" s="218" t="s">
        <v>20</v>
      </c>
      <c r="D53" s="218" t="s">
        <v>21</v>
      </c>
      <c r="E53" s="218" t="s">
        <v>22</v>
      </c>
      <c r="F53" s="220">
        <v>2052</v>
      </c>
      <c r="G53" s="221" t="s">
        <v>23</v>
      </c>
      <c r="H53" s="219" t="s">
        <v>264</v>
      </c>
      <c r="I53" s="219"/>
      <c r="J53" s="218" t="s">
        <v>288</v>
      </c>
      <c r="K53" s="218" t="s">
        <v>288</v>
      </c>
      <c r="L53" s="218" t="s">
        <v>288</v>
      </c>
      <c r="M53" s="218" t="s">
        <v>288</v>
      </c>
      <c r="N53" s="229" t="s">
        <v>477</v>
      </c>
      <c r="O53" s="224" t="s">
        <v>477</v>
      </c>
      <c r="P53" s="229" t="s">
        <v>477</v>
      </c>
      <c r="Q53" s="229" t="s">
        <v>209</v>
      </c>
      <c r="R53" s="229" t="s">
        <v>477</v>
      </c>
      <c r="S53" s="229" t="s">
        <v>209</v>
      </c>
      <c r="T53" s="229" t="s">
        <v>477</v>
      </c>
      <c r="U53" s="224" t="s">
        <v>886</v>
      </c>
      <c r="V53" s="298">
        <v>4</v>
      </c>
      <c r="W53" s="301">
        <v>9</v>
      </c>
      <c r="X53" s="301">
        <f t="shared" si="4"/>
        <v>166.24</v>
      </c>
      <c r="Y53" s="299">
        <v>326</v>
      </c>
      <c r="Z53" s="298">
        <v>9</v>
      </c>
      <c r="AA53" s="301">
        <v>4</v>
      </c>
      <c r="AB53" s="301">
        <f t="shared" si="5"/>
        <v>374.04</v>
      </c>
      <c r="AC53" s="302">
        <v>263</v>
      </c>
      <c r="AD53" s="300">
        <v>8</v>
      </c>
      <c r="AE53" s="301">
        <v>4</v>
      </c>
      <c r="AF53" s="301">
        <f t="shared" si="6"/>
        <v>332.48</v>
      </c>
      <c r="AG53" s="299">
        <v>146</v>
      </c>
      <c r="AH53" s="298">
        <v>6</v>
      </c>
      <c r="AI53" s="301">
        <v>5</v>
      </c>
      <c r="AJ53" s="301">
        <f t="shared" si="7"/>
        <v>249.36</v>
      </c>
      <c r="AK53" s="302">
        <v>213</v>
      </c>
      <c r="AL53" s="300">
        <v>6</v>
      </c>
      <c r="AM53" s="301">
        <v>4</v>
      </c>
      <c r="AN53" s="301">
        <f t="shared" si="8"/>
        <v>249.36</v>
      </c>
      <c r="AO53" s="299">
        <v>158</v>
      </c>
      <c r="AP53" s="298">
        <f aca="true" t="shared" si="15" ref="AP53:AQ59">SUM(V53,Z53,AD53,AH53,AL53)</f>
        <v>33</v>
      </c>
      <c r="AQ53" s="301">
        <f t="shared" si="15"/>
        <v>26</v>
      </c>
      <c r="AR53" s="301">
        <f t="shared" si="9"/>
        <v>1371.48</v>
      </c>
      <c r="AS53" s="302">
        <f aca="true" t="shared" si="16" ref="AS53:AS59">SUM(Y53,AC53,AG53,AK53,AO53)</f>
        <v>1106</v>
      </c>
      <c r="AT53" s="281"/>
      <c r="AU53" s="212"/>
    </row>
    <row r="54" spans="1:47" ht="29.25" customHeight="1">
      <c r="A54" s="218" t="s">
        <v>534</v>
      </c>
      <c r="B54" s="219" t="s">
        <v>492</v>
      </c>
      <c r="C54" s="218" t="s">
        <v>24</v>
      </c>
      <c r="D54" s="218" t="s">
        <v>25</v>
      </c>
      <c r="E54" s="218" t="s">
        <v>26</v>
      </c>
      <c r="F54" s="220">
        <v>2090</v>
      </c>
      <c r="G54" s="221" t="s">
        <v>27</v>
      </c>
      <c r="H54" s="219" t="s">
        <v>264</v>
      </c>
      <c r="I54" s="219"/>
      <c r="J54" s="218" t="s">
        <v>475</v>
      </c>
      <c r="K54" s="218" t="s">
        <v>475</v>
      </c>
      <c r="L54" s="218" t="s">
        <v>475</v>
      </c>
      <c r="M54" s="218" t="s">
        <v>474</v>
      </c>
      <c r="N54" s="224" t="s">
        <v>477</v>
      </c>
      <c r="O54" s="224" t="s">
        <v>477</v>
      </c>
      <c r="P54" s="207" t="s">
        <v>475</v>
      </c>
      <c r="Q54" s="207" t="s">
        <v>475</v>
      </c>
      <c r="R54" s="207" t="s">
        <v>475</v>
      </c>
      <c r="S54" s="209" t="s">
        <v>474</v>
      </c>
      <c r="T54" s="224" t="s">
        <v>477</v>
      </c>
      <c r="U54" s="224" t="s">
        <v>886</v>
      </c>
      <c r="V54" s="298">
        <v>5</v>
      </c>
      <c r="W54" s="301">
        <v>10</v>
      </c>
      <c r="X54" s="301">
        <f t="shared" si="4"/>
        <v>207.8</v>
      </c>
      <c r="Y54" s="299">
        <v>438</v>
      </c>
      <c r="Z54" s="298">
        <v>10</v>
      </c>
      <c r="AA54" s="301">
        <v>5</v>
      </c>
      <c r="AB54" s="301">
        <f t="shared" si="5"/>
        <v>415.6</v>
      </c>
      <c r="AC54" s="302">
        <v>210</v>
      </c>
      <c r="AD54" s="300">
        <v>6</v>
      </c>
      <c r="AE54" s="301">
        <v>8</v>
      </c>
      <c r="AF54" s="301">
        <f t="shared" si="6"/>
        <v>249.36</v>
      </c>
      <c r="AG54" s="299">
        <v>257</v>
      </c>
      <c r="AH54" s="298">
        <v>5</v>
      </c>
      <c r="AI54" s="301">
        <v>5</v>
      </c>
      <c r="AJ54" s="301">
        <f t="shared" si="7"/>
        <v>207.8</v>
      </c>
      <c r="AK54" s="302">
        <v>168</v>
      </c>
      <c r="AL54" s="300">
        <v>5</v>
      </c>
      <c r="AM54" s="301">
        <v>4</v>
      </c>
      <c r="AN54" s="301">
        <f t="shared" si="8"/>
        <v>207.8</v>
      </c>
      <c r="AO54" s="299">
        <v>169</v>
      </c>
      <c r="AP54" s="298">
        <f t="shared" si="15"/>
        <v>31</v>
      </c>
      <c r="AQ54" s="301">
        <f t="shared" si="15"/>
        <v>32</v>
      </c>
      <c r="AR54" s="301">
        <f t="shared" si="9"/>
        <v>1288.3600000000001</v>
      </c>
      <c r="AS54" s="302">
        <f t="shared" si="16"/>
        <v>1242</v>
      </c>
      <c r="AT54" s="281"/>
      <c r="AU54" s="212">
        <v>8</v>
      </c>
    </row>
    <row r="55" spans="1:47" ht="29.25" customHeight="1">
      <c r="A55" s="218" t="s">
        <v>534</v>
      </c>
      <c r="B55" s="219" t="s">
        <v>492</v>
      </c>
      <c r="C55" s="218" t="s">
        <v>28</v>
      </c>
      <c r="D55" s="218" t="s">
        <v>29</v>
      </c>
      <c r="E55" s="218" t="s">
        <v>30</v>
      </c>
      <c r="F55" s="220">
        <v>2062</v>
      </c>
      <c r="G55" s="221" t="s">
        <v>2204</v>
      </c>
      <c r="H55" s="219" t="s">
        <v>264</v>
      </c>
      <c r="I55" s="219"/>
      <c r="J55" s="218" t="s">
        <v>284</v>
      </c>
      <c r="K55" s="218" t="s">
        <v>284</v>
      </c>
      <c r="L55" s="218" t="s">
        <v>284</v>
      </c>
      <c r="M55" s="207" t="s">
        <v>284</v>
      </c>
      <c r="N55" s="224" t="s">
        <v>477</v>
      </c>
      <c r="O55" s="224" t="s">
        <v>672</v>
      </c>
      <c r="P55" s="218" t="s">
        <v>284</v>
      </c>
      <c r="Q55" s="218" t="s">
        <v>284</v>
      </c>
      <c r="R55" s="218" t="s">
        <v>284</v>
      </c>
      <c r="S55" s="207" t="s">
        <v>284</v>
      </c>
      <c r="T55" s="224" t="s">
        <v>477</v>
      </c>
      <c r="U55" s="224" t="s">
        <v>984</v>
      </c>
      <c r="V55" s="298">
        <v>2</v>
      </c>
      <c r="W55" s="301">
        <v>4</v>
      </c>
      <c r="X55" s="301">
        <f t="shared" si="4"/>
        <v>83.12</v>
      </c>
      <c r="Y55" s="299">
        <v>122</v>
      </c>
      <c r="Z55" s="298">
        <v>1</v>
      </c>
      <c r="AA55" s="301">
        <v>3</v>
      </c>
      <c r="AB55" s="301">
        <f t="shared" si="5"/>
        <v>41.56</v>
      </c>
      <c r="AC55" s="302">
        <v>17</v>
      </c>
      <c r="AD55" s="300">
        <v>1</v>
      </c>
      <c r="AE55" s="301">
        <v>3</v>
      </c>
      <c r="AF55" s="301">
        <f t="shared" si="6"/>
        <v>41.56</v>
      </c>
      <c r="AG55" s="299">
        <v>53</v>
      </c>
      <c r="AH55" s="298">
        <v>0</v>
      </c>
      <c r="AI55" s="301">
        <v>1</v>
      </c>
      <c r="AJ55" s="301">
        <f t="shared" si="7"/>
        <v>0</v>
      </c>
      <c r="AK55" s="302">
        <v>1</v>
      </c>
      <c r="AL55" s="300">
        <v>0</v>
      </c>
      <c r="AM55" s="301">
        <v>0</v>
      </c>
      <c r="AN55" s="301">
        <f t="shared" si="8"/>
        <v>0</v>
      </c>
      <c r="AO55" s="299">
        <v>0</v>
      </c>
      <c r="AP55" s="298">
        <f t="shared" si="15"/>
        <v>4</v>
      </c>
      <c r="AQ55" s="301">
        <f t="shared" si="15"/>
        <v>11</v>
      </c>
      <c r="AR55" s="301">
        <f t="shared" si="9"/>
        <v>166.24</v>
      </c>
      <c r="AS55" s="302">
        <f t="shared" si="16"/>
        <v>193</v>
      </c>
      <c r="AT55" s="281"/>
      <c r="AU55" s="212">
        <v>0</v>
      </c>
    </row>
    <row r="56" spans="1:47" ht="12">
      <c r="A56" s="218"/>
      <c r="B56" s="219" t="s">
        <v>492</v>
      </c>
      <c r="C56" s="218" t="s">
        <v>31</v>
      </c>
      <c r="D56" s="218" t="s">
        <v>32</v>
      </c>
      <c r="E56" s="218" t="s">
        <v>30</v>
      </c>
      <c r="F56" s="220">
        <v>2062</v>
      </c>
      <c r="G56" s="221" t="s">
        <v>33</v>
      </c>
      <c r="H56" s="219" t="s">
        <v>34</v>
      </c>
      <c r="I56" s="219"/>
      <c r="J56" s="218" t="s">
        <v>670</v>
      </c>
      <c r="K56" s="218" t="s">
        <v>670</v>
      </c>
      <c r="L56" s="218" t="s">
        <v>670</v>
      </c>
      <c r="M56" s="218" t="s">
        <v>670</v>
      </c>
      <c r="N56" s="207" t="s">
        <v>670</v>
      </c>
      <c r="O56" s="224" t="s">
        <v>984</v>
      </c>
      <c r="P56" s="218" t="s">
        <v>670</v>
      </c>
      <c r="Q56" s="218" t="s">
        <v>670</v>
      </c>
      <c r="R56" s="218" t="s">
        <v>670</v>
      </c>
      <c r="S56" s="218" t="s">
        <v>670</v>
      </c>
      <c r="T56" s="207" t="s">
        <v>670</v>
      </c>
      <c r="U56" s="224" t="s">
        <v>984</v>
      </c>
      <c r="V56" s="298"/>
      <c r="W56" s="301"/>
      <c r="X56" s="301">
        <f t="shared" si="4"/>
        <v>0</v>
      </c>
      <c r="Y56" s="299"/>
      <c r="Z56" s="298"/>
      <c r="AA56" s="301"/>
      <c r="AB56" s="301">
        <f t="shared" si="5"/>
        <v>0</v>
      </c>
      <c r="AC56" s="302"/>
      <c r="AD56" s="300">
        <v>0</v>
      </c>
      <c r="AE56" s="301">
        <v>1</v>
      </c>
      <c r="AF56" s="301">
        <f t="shared" si="6"/>
        <v>0</v>
      </c>
      <c r="AG56" s="299">
        <v>13</v>
      </c>
      <c r="AH56" s="298"/>
      <c r="AI56" s="301"/>
      <c r="AJ56" s="301">
        <f t="shared" si="7"/>
        <v>0</v>
      </c>
      <c r="AK56" s="302"/>
      <c r="AL56" s="300"/>
      <c r="AM56" s="301"/>
      <c r="AN56" s="301">
        <f t="shared" si="8"/>
        <v>0</v>
      </c>
      <c r="AO56" s="299"/>
      <c r="AP56" s="298">
        <f t="shared" si="15"/>
        <v>0</v>
      </c>
      <c r="AQ56" s="301">
        <f t="shared" si="15"/>
        <v>1</v>
      </c>
      <c r="AR56" s="301">
        <f t="shared" si="9"/>
        <v>0</v>
      </c>
      <c r="AS56" s="302">
        <f t="shared" si="16"/>
        <v>13</v>
      </c>
      <c r="AT56" s="281"/>
      <c r="AU56" s="212">
        <v>0</v>
      </c>
    </row>
    <row r="57" spans="1:47" ht="12">
      <c r="A57" s="218" t="s">
        <v>534</v>
      </c>
      <c r="B57" s="219" t="s">
        <v>492</v>
      </c>
      <c r="C57" s="218" t="s">
        <v>35</v>
      </c>
      <c r="D57" s="218" t="s">
        <v>36</v>
      </c>
      <c r="E57" s="218" t="s">
        <v>37</v>
      </c>
      <c r="F57" s="220">
        <v>2026</v>
      </c>
      <c r="G57" s="221" t="s">
        <v>1497</v>
      </c>
      <c r="H57" s="219" t="s">
        <v>264</v>
      </c>
      <c r="I57" s="219"/>
      <c r="J57" s="241" t="s">
        <v>475</v>
      </c>
      <c r="K57" s="241" t="s">
        <v>477</v>
      </c>
      <c r="L57" s="241" t="s">
        <v>475</v>
      </c>
      <c r="M57" s="241" t="s">
        <v>477</v>
      </c>
      <c r="N57" s="241" t="s">
        <v>477</v>
      </c>
      <c r="O57" s="217" t="s">
        <v>984</v>
      </c>
      <c r="P57" s="241" t="s">
        <v>475</v>
      </c>
      <c r="Q57" s="241" t="s">
        <v>477</v>
      </c>
      <c r="R57" s="241" t="s">
        <v>475</v>
      </c>
      <c r="S57" s="241" t="s">
        <v>477</v>
      </c>
      <c r="T57" s="241" t="s">
        <v>477</v>
      </c>
      <c r="U57" s="224" t="s">
        <v>984</v>
      </c>
      <c r="V57" s="298">
        <v>4</v>
      </c>
      <c r="W57" s="301">
        <v>8</v>
      </c>
      <c r="X57" s="301">
        <f t="shared" si="4"/>
        <v>166.24</v>
      </c>
      <c r="Y57" s="299">
        <v>250</v>
      </c>
      <c r="Z57" s="298">
        <v>9</v>
      </c>
      <c r="AA57" s="301">
        <v>5</v>
      </c>
      <c r="AB57" s="301">
        <f t="shared" si="5"/>
        <v>374.04</v>
      </c>
      <c r="AC57" s="302">
        <v>138</v>
      </c>
      <c r="AD57" s="300">
        <v>7</v>
      </c>
      <c r="AE57" s="301">
        <v>6</v>
      </c>
      <c r="AF57" s="301">
        <f t="shared" si="6"/>
        <v>290.92</v>
      </c>
      <c r="AG57" s="299">
        <v>201</v>
      </c>
      <c r="AH57" s="298">
        <v>8</v>
      </c>
      <c r="AI57" s="301">
        <v>4</v>
      </c>
      <c r="AJ57" s="301">
        <f t="shared" si="7"/>
        <v>332.48</v>
      </c>
      <c r="AK57" s="302">
        <v>146</v>
      </c>
      <c r="AL57" s="300">
        <v>5</v>
      </c>
      <c r="AM57" s="301">
        <v>4</v>
      </c>
      <c r="AN57" s="301">
        <f t="shared" si="8"/>
        <v>207.8</v>
      </c>
      <c r="AO57" s="299">
        <v>159</v>
      </c>
      <c r="AP57" s="298">
        <f t="shared" si="15"/>
        <v>33</v>
      </c>
      <c r="AQ57" s="301">
        <f t="shared" si="15"/>
        <v>27</v>
      </c>
      <c r="AR57" s="301">
        <f t="shared" si="9"/>
        <v>1371.48</v>
      </c>
      <c r="AS57" s="302">
        <f t="shared" si="16"/>
        <v>894</v>
      </c>
      <c r="AT57" s="281"/>
      <c r="AU57" s="212">
        <v>11</v>
      </c>
    </row>
    <row r="58" spans="1:47" ht="12">
      <c r="A58" s="218" t="s">
        <v>534</v>
      </c>
      <c r="B58" s="219" t="s">
        <v>492</v>
      </c>
      <c r="C58" s="218" t="s">
        <v>227</v>
      </c>
      <c r="D58" s="218" t="s">
        <v>228</v>
      </c>
      <c r="E58" s="218" t="s">
        <v>229</v>
      </c>
      <c r="F58" s="220">
        <v>2030</v>
      </c>
      <c r="G58" s="221" t="s">
        <v>321</v>
      </c>
      <c r="H58" s="219" t="s">
        <v>264</v>
      </c>
      <c r="I58" s="219"/>
      <c r="J58" s="218" t="s">
        <v>288</v>
      </c>
      <c r="K58" s="218" t="s">
        <v>477</v>
      </c>
      <c r="L58" s="218" t="s">
        <v>288</v>
      </c>
      <c r="M58" s="218" t="s">
        <v>672</v>
      </c>
      <c r="N58" s="218" t="s">
        <v>672</v>
      </c>
      <c r="O58" s="224" t="s">
        <v>477</v>
      </c>
      <c r="P58" s="218" t="s">
        <v>285</v>
      </c>
      <c r="Q58" s="218" t="s">
        <v>285</v>
      </c>
      <c r="R58" s="218" t="s">
        <v>288</v>
      </c>
      <c r="S58" s="218" t="s">
        <v>285</v>
      </c>
      <c r="T58" s="241" t="s">
        <v>477</v>
      </c>
      <c r="U58" s="224" t="s">
        <v>984</v>
      </c>
      <c r="V58" s="298">
        <v>4</v>
      </c>
      <c r="W58" s="301">
        <v>5</v>
      </c>
      <c r="X58" s="301">
        <f t="shared" si="4"/>
        <v>166.24</v>
      </c>
      <c r="Y58" s="299">
        <v>254</v>
      </c>
      <c r="Z58" s="298">
        <v>5</v>
      </c>
      <c r="AA58" s="301">
        <v>3</v>
      </c>
      <c r="AB58" s="301">
        <f t="shared" si="5"/>
        <v>207.8</v>
      </c>
      <c r="AC58" s="302">
        <v>181</v>
      </c>
      <c r="AD58" s="300">
        <v>4</v>
      </c>
      <c r="AE58" s="301">
        <v>3</v>
      </c>
      <c r="AF58" s="301">
        <f t="shared" si="6"/>
        <v>166.24</v>
      </c>
      <c r="AG58" s="299">
        <v>124</v>
      </c>
      <c r="AH58" s="298">
        <v>6</v>
      </c>
      <c r="AI58" s="301">
        <v>4</v>
      </c>
      <c r="AJ58" s="301">
        <f t="shared" si="7"/>
        <v>249.36</v>
      </c>
      <c r="AK58" s="302">
        <v>159</v>
      </c>
      <c r="AL58" s="300">
        <v>4</v>
      </c>
      <c r="AM58" s="301">
        <v>2</v>
      </c>
      <c r="AN58" s="301">
        <f t="shared" si="8"/>
        <v>166.24</v>
      </c>
      <c r="AO58" s="299">
        <v>98</v>
      </c>
      <c r="AP58" s="298">
        <f t="shared" si="15"/>
        <v>23</v>
      </c>
      <c r="AQ58" s="301">
        <f t="shared" si="15"/>
        <v>17</v>
      </c>
      <c r="AR58" s="301">
        <f t="shared" si="9"/>
        <v>955.88</v>
      </c>
      <c r="AS58" s="302">
        <f t="shared" si="16"/>
        <v>816</v>
      </c>
      <c r="AT58" s="281"/>
      <c r="AU58" s="212">
        <v>9</v>
      </c>
    </row>
    <row r="59" spans="1:47" ht="12">
      <c r="A59" s="218" t="s">
        <v>534</v>
      </c>
      <c r="B59" s="219" t="s">
        <v>492</v>
      </c>
      <c r="C59" s="218" t="s">
        <v>230</v>
      </c>
      <c r="D59" s="218" t="s">
        <v>231</v>
      </c>
      <c r="E59" s="218" t="s">
        <v>40</v>
      </c>
      <c r="F59" s="220">
        <v>2494</v>
      </c>
      <c r="G59" s="221" t="s">
        <v>232</v>
      </c>
      <c r="H59" s="219" t="s">
        <v>264</v>
      </c>
      <c r="I59" s="219"/>
      <c r="J59" s="242" t="s">
        <v>284</v>
      </c>
      <c r="K59" s="242" t="s">
        <v>284</v>
      </c>
      <c r="L59" s="242" t="s">
        <v>284</v>
      </c>
      <c r="M59" s="242" t="s">
        <v>284</v>
      </c>
      <c r="N59" s="242" t="s">
        <v>1746</v>
      </c>
      <c r="O59" s="237" t="s">
        <v>672</v>
      </c>
      <c r="P59" s="229" t="s">
        <v>284</v>
      </c>
      <c r="Q59" s="229" t="s">
        <v>284</v>
      </c>
      <c r="R59" s="229" t="s">
        <v>284</v>
      </c>
      <c r="S59" s="229" t="s">
        <v>284</v>
      </c>
      <c r="T59" s="229" t="s">
        <v>1746</v>
      </c>
      <c r="U59" s="224" t="s">
        <v>672</v>
      </c>
      <c r="V59" s="298">
        <v>10</v>
      </c>
      <c r="W59" s="301">
        <v>19</v>
      </c>
      <c r="X59" s="301">
        <f t="shared" si="4"/>
        <v>415.6</v>
      </c>
      <c r="Y59" s="299">
        <v>952</v>
      </c>
      <c r="Z59" s="298">
        <v>21</v>
      </c>
      <c r="AA59" s="301">
        <v>10</v>
      </c>
      <c r="AB59" s="301">
        <f t="shared" si="5"/>
        <v>872.76</v>
      </c>
      <c r="AC59" s="302">
        <v>414</v>
      </c>
      <c r="AD59" s="300">
        <v>13</v>
      </c>
      <c r="AE59" s="301">
        <v>19</v>
      </c>
      <c r="AF59" s="301">
        <f t="shared" si="6"/>
        <v>540.28</v>
      </c>
      <c r="AG59" s="299">
        <v>929</v>
      </c>
      <c r="AH59" s="298">
        <v>13</v>
      </c>
      <c r="AI59" s="301">
        <v>10</v>
      </c>
      <c r="AJ59" s="301">
        <f t="shared" si="7"/>
        <v>540.28</v>
      </c>
      <c r="AK59" s="302">
        <v>443</v>
      </c>
      <c r="AL59" s="300">
        <v>11</v>
      </c>
      <c r="AM59" s="301">
        <v>11</v>
      </c>
      <c r="AN59" s="301">
        <f t="shared" si="8"/>
        <v>457.16</v>
      </c>
      <c r="AO59" s="299">
        <v>481</v>
      </c>
      <c r="AP59" s="298">
        <f t="shared" si="15"/>
        <v>68</v>
      </c>
      <c r="AQ59" s="301">
        <f t="shared" si="15"/>
        <v>69</v>
      </c>
      <c r="AR59" s="301">
        <f t="shared" si="9"/>
        <v>2826.08</v>
      </c>
      <c r="AS59" s="302">
        <f t="shared" si="16"/>
        <v>3219</v>
      </c>
      <c r="AT59" s="281"/>
      <c r="AU59" s="212">
        <v>15</v>
      </c>
    </row>
    <row r="60" spans="22:47" ht="12.75" thickBot="1">
      <c r="V60" s="308">
        <f aca="true" t="shared" si="17" ref="V60:AS60">SUM(V3:V59)</f>
        <v>376</v>
      </c>
      <c r="W60" s="311">
        <f t="shared" si="17"/>
        <v>562</v>
      </c>
      <c r="X60" s="311">
        <f>SUM(X3:X59)</f>
        <v>15626.56</v>
      </c>
      <c r="Y60" s="309">
        <f>SUM(Y3:Y59)</f>
        <v>26498</v>
      </c>
      <c r="Z60" s="308">
        <f t="shared" si="17"/>
        <v>606</v>
      </c>
      <c r="AA60" s="311">
        <f t="shared" si="17"/>
        <v>436</v>
      </c>
      <c r="AB60" s="311">
        <f>SUM(AB3:AB59)</f>
        <v>25185.36</v>
      </c>
      <c r="AC60" s="312">
        <f>SUM(AC3:AC59)</f>
        <v>17143</v>
      </c>
      <c r="AD60" s="310">
        <f t="shared" si="17"/>
        <v>453</v>
      </c>
      <c r="AE60" s="311">
        <f t="shared" si="17"/>
        <v>396</v>
      </c>
      <c r="AF60" s="311">
        <f>SUM(AF3:AF59)</f>
        <v>18826.680000000004</v>
      </c>
      <c r="AG60" s="309">
        <f>SUM(AG3:AG59)</f>
        <v>15590</v>
      </c>
      <c r="AH60" s="308">
        <f t="shared" si="17"/>
        <v>419</v>
      </c>
      <c r="AI60" s="311">
        <f t="shared" si="17"/>
        <v>355</v>
      </c>
      <c r="AJ60" s="311">
        <f>SUM(AJ3:AJ59)</f>
        <v>17413.64</v>
      </c>
      <c r="AK60" s="312">
        <f>SUM(AK3:AK59)</f>
        <v>13767</v>
      </c>
      <c r="AL60" s="310">
        <f t="shared" si="17"/>
        <v>367</v>
      </c>
      <c r="AM60" s="311">
        <f t="shared" si="17"/>
        <v>325</v>
      </c>
      <c r="AN60" s="311">
        <f>SUM(AN3:AN59)</f>
        <v>15252.52</v>
      </c>
      <c r="AO60" s="309">
        <f>SUM(AO3:AO59)</f>
        <v>13249</v>
      </c>
      <c r="AP60" s="308">
        <f t="shared" si="17"/>
        <v>2220</v>
      </c>
      <c r="AQ60" s="311">
        <f t="shared" si="17"/>
        <v>2075</v>
      </c>
      <c r="AR60" s="311">
        <f t="shared" si="17"/>
        <v>92304.75999999998</v>
      </c>
      <c r="AS60" s="312">
        <f t="shared" si="17"/>
        <v>86244</v>
      </c>
      <c r="AT60" s="283"/>
      <c r="AU60" s="212">
        <f>SUM(AU3:AU59)</f>
        <v>551</v>
      </c>
    </row>
    <row r="63" spans="45:46" ht="36">
      <c r="AS63" s="2">
        <f>AS60/AQ60</f>
        <v>41.5633734939759</v>
      </c>
      <c r="AT63" s="2" t="s">
        <v>60</v>
      </c>
    </row>
  </sheetData>
  <printOptions/>
  <pageMargins left="0.75" right="0.75" top="1" bottom="1" header="0.5" footer="0.5"/>
  <pageSetup fitToHeight="1" fitToWidth="1" horizontalDpi="600" verticalDpi="600" orientation="landscape" paperSize="3" scale="46"/>
  <headerFooter alignWithMargins="0">
    <oddHeader>&amp;CNMRLS Delivery Routes</oddHeader>
  </headerFooter>
  <ignoredErrors>
    <ignoredError sqref="B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="75" zoomScaleNormal="75" zoomScaleSheetLayoutView="75" workbookViewId="0" topLeftCell="A1">
      <pane ySplit="2" topLeftCell="BM3" activePane="bottomLeft" state="frozen"/>
      <selection pane="topLeft" activeCell="A1" sqref="A1"/>
      <selection pane="bottomLeft" activeCell="AM1" sqref="AM1:AM65536"/>
    </sheetView>
  </sheetViews>
  <sheetFormatPr defaultColWidth="8.8515625" defaultRowHeight="12.75"/>
  <cols>
    <col min="1" max="1" width="12.8515625" style="2" customWidth="1"/>
    <col min="2" max="2" width="8.28125" style="2" customWidth="1"/>
    <col min="3" max="3" width="9.7109375" style="2" bestFit="1" customWidth="1"/>
    <col min="4" max="4" width="24.00390625" style="2" customWidth="1"/>
    <col min="5" max="5" width="18.00390625" style="2" customWidth="1"/>
    <col min="6" max="6" width="14.8515625" style="2" customWidth="1"/>
    <col min="7" max="7" width="10.140625" style="2" bestFit="1" customWidth="1"/>
    <col min="8" max="8" width="15.00390625" style="52" bestFit="1" customWidth="1"/>
    <col min="9" max="9" width="13.00390625" style="53" customWidth="1"/>
    <col min="10" max="10" width="17.28125" style="52" customWidth="1"/>
    <col min="11" max="11" width="11.140625" style="1" customWidth="1"/>
    <col min="12" max="12" width="11.140625" style="2" customWidth="1"/>
    <col min="13" max="13" width="12.28125" style="2" customWidth="1"/>
    <col min="14" max="14" width="10.421875" style="2" customWidth="1"/>
    <col min="15" max="15" width="11.8515625" style="1" customWidth="1"/>
    <col min="16" max="16" width="10.421875" style="2" customWidth="1"/>
    <col min="17" max="17" width="14.00390625" style="2" customWidth="1"/>
    <col min="18" max="18" width="11.00390625" style="2" customWidth="1"/>
    <col min="19" max="19" width="14.00390625" style="1" customWidth="1"/>
    <col min="20" max="20" width="10.7109375" style="2" customWidth="1"/>
    <col min="21" max="21" width="11.8515625" style="2" customWidth="1"/>
    <col min="22" max="22" width="11.00390625" style="2" customWidth="1"/>
    <col min="23" max="23" width="12.28125" style="1" customWidth="1"/>
    <col min="24" max="24" width="11.28125" style="2" customWidth="1"/>
    <col min="25" max="25" width="12.140625" style="2" customWidth="1"/>
    <col min="26" max="26" width="11.140625" style="2" customWidth="1"/>
    <col min="27" max="27" width="10.00390625" style="1" customWidth="1"/>
    <col min="28" max="29" width="11.7109375" style="2" customWidth="1"/>
    <col min="30" max="30" width="11.28125" style="2" customWidth="1"/>
    <col min="31" max="31" width="11.140625" style="1" customWidth="1"/>
    <col min="32" max="32" width="11.140625" style="2" customWidth="1"/>
    <col min="33" max="33" width="11.7109375" style="2" customWidth="1"/>
    <col min="34" max="34" width="11.140625" style="2" customWidth="1"/>
    <col min="35" max="35" width="10.421875" style="1" customWidth="1"/>
    <col min="36" max="37" width="11.8515625" style="2" customWidth="1"/>
    <col min="38" max="38" width="10.140625" style="3" customWidth="1"/>
    <col min="39" max="39" width="10.140625" style="2" hidden="1" customWidth="1"/>
    <col min="40" max="40" width="32.00390625" style="2" bestFit="1" customWidth="1"/>
    <col min="41" max="52" width="17.28125" style="52" customWidth="1"/>
    <col min="53" max="16384" width="8.8515625" style="2" customWidth="1"/>
  </cols>
  <sheetData>
    <row r="1" spans="4:52" s="4" customFormat="1" ht="51.75" thickBot="1">
      <c r="D1" s="4" t="s">
        <v>811</v>
      </c>
      <c r="H1" s="35"/>
      <c r="I1" s="36"/>
      <c r="J1" s="35"/>
      <c r="K1" s="436" t="s">
        <v>805</v>
      </c>
      <c r="L1" s="437"/>
      <c r="M1" s="437"/>
      <c r="N1" s="437"/>
      <c r="O1" s="436" t="s">
        <v>806</v>
      </c>
      <c r="P1" s="437"/>
      <c r="Q1" s="437"/>
      <c r="R1" s="438"/>
      <c r="S1" s="436" t="s">
        <v>807</v>
      </c>
      <c r="T1" s="437"/>
      <c r="U1" s="437"/>
      <c r="V1" s="438"/>
      <c r="W1" s="436" t="s">
        <v>808</v>
      </c>
      <c r="X1" s="437"/>
      <c r="Y1" s="437"/>
      <c r="Z1" s="438"/>
      <c r="AA1" s="436" t="s">
        <v>985</v>
      </c>
      <c r="AB1" s="437"/>
      <c r="AC1" s="437"/>
      <c r="AD1" s="438"/>
      <c r="AE1" s="436" t="s">
        <v>809</v>
      </c>
      <c r="AF1" s="437"/>
      <c r="AG1" s="437"/>
      <c r="AH1" s="438"/>
      <c r="AI1" s="436" t="s">
        <v>810</v>
      </c>
      <c r="AJ1" s="437"/>
      <c r="AK1" s="437"/>
      <c r="AL1" s="438"/>
      <c r="AM1" s="36"/>
      <c r="AN1" s="36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 t="s">
        <v>626</v>
      </c>
    </row>
    <row r="2" spans="1:52" s="5" customFormat="1" ht="84.75" thickBot="1">
      <c r="A2" s="37" t="s">
        <v>263</v>
      </c>
      <c r="B2" s="38" t="s">
        <v>267</v>
      </c>
      <c r="C2" s="37" t="s">
        <v>804</v>
      </c>
      <c r="D2" s="37" t="s">
        <v>837</v>
      </c>
      <c r="E2" s="37" t="s">
        <v>803</v>
      </c>
      <c r="F2" s="37" t="s">
        <v>265</v>
      </c>
      <c r="G2" s="39" t="s">
        <v>266</v>
      </c>
      <c r="H2" s="40" t="s">
        <v>838</v>
      </c>
      <c r="I2" s="41" t="s">
        <v>638</v>
      </c>
      <c r="J2" s="55" t="s">
        <v>258</v>
      </c>
      <c r="K2" s="43" t="s">
        <v>442</v>
      </c>
      <c r="L2" s="42" t="s">
        <v>443</v>
      </c>
      <c r="M2" s="42" t="s">
        <v>440</v>
      </c>
      <c r="N2" s="44" t="s">
        <v>441</v>
      </c>
      <c r="O2" s="43" t="s">
        <v>442</v>
      </c>
      <c r="P2" s="42" t="s">
        <v>443</v>
      </c>
      <c r="Q2" s="42" t="s">
        <v>440</v>
      </c>
      <c r="R2" s="42" t="s">
        <v>441</v>
      </c>
      <c r="S2" s="43" t="s">
        <v>442</v>
      </c>
      <c r="T2" s="42" t="s">
        <v>443</v>
      </c>
      <c r="U2" s="42" t="s">
        <v>440</v>
      </c>
      <c r="V2" s="42" t="s">
        <v>441</v>
      </c>
      <c r="W2" s="43" t="s">
        <v>442</v>
      </c>
      <c r="X2" s="42" t="s">
        <v>443</v>
      </c>
      <c r="Y2" s="42" t="s">
        <v>440</v>
      </c>
      <c r="Z2" s="42" t="s">
        <v>441</v>
      </c>
      <c r="AA2" s="43" t="s">
        <v>442</v>
      </c>
      <c r="AB2" s="42" t="s">
        <v>443</v>
      </c>
      <c r="AC2" s="42" t="s">
        <v>440</v>
      </c>
      <c r="AD2" s="42" t="s">
        <v>441</v>
      </c>
      <c r="AE2" s="43" t="s">
        <v>442</v>
      </c>
      <c r="AF2" s="42" t="s">
        <v>443</v>
      </c>
      <c r="AG2" s="42" t="s">
        <v>440</v>
      </c>
      <c r="AH2" s="42" t="s">
        <v>441</v>
      </c>
      <c r="AI2" s="43" t="s">
        <v>442</v>
      </c>
      <c r="AJ2" s="42" t="s">
        <v>443</v>
      </c>
      <c r="AK2" s="42" t="s">
        <v>440</v>
      </c>
      <c r="AL2" s="44" t="s">
        <v>441</v>
      </c>
      <c r="AM2" s="42" t="s">
        <v>676</v>
      </c>
      <c r="AN2" s="42"/>
      <c r="AO2" s="70" t="s">
        <v>627</v>
      </c>
      <c r="AP2" s="70" t="s">
        <v>633</v>
      </c>
      <c r="AQ2" s="70" t="s">
        <v>634</v>
      </c>
      <c r="AR2" s="70" t="s">
        <v>635</v>
      </c>
      <c r="AS2" s="70" t="s">
        <v>636</v>
      </c>
      <c r="AT2" s="70" t="s">
        <v>637</v>
      </c>
      <c r="AU2" s="71" t="s">
        <v>444</v>
      </c>
      <c r="AV2" s="71" t="s">
        <v>445</v>
      </c>
      <c r="AW2" s="71" t="s">
        <v>446</v>
      </c>
      <c r="AX2" s="71" t="s">
        <v>256</v>
      </c>
      <c r="AY2" s="71" t="s">
        <v>257</v>
      </c>
      <c r="AZ2" s="71" t="s">
        <v>624</v>
      </c>
    </row>
    <row r="3" spans="1:52" ht="13.5">
      <c r="A3" s="26"/>
      <c r="B3" s="27"/>
      <c r="C3" s="26"/>
      <c r="D3" s="26"/>
      <c r="E3" s="26"/>
      <c r="F3" s="26"/>
      <c r="G3" s="28"/>
      <c r="H3" s="29"/>
      <c r="I3" s="30"/>
      <c r="J3" s="31"/>
      <c r="K3" s="397"/>
      <c r="L3" s="398"/>
      <c r="M3" s="398"/>
      <c r="N3" s="398"/>
      <c r="O3" s="397"/>
      <c r="P3" s="398"/>
      <c r="Q3" s="398"/>
      <c r="R3" s="398"/>
      <c r="S3" s="397"/>
      <c r="T3" s="398"/>
      <c r="U3" s="398"/>
      <c r="V3" s="398"/>
      <c r="W3" s="397"/>
      <c r="X3" s="398"/>
      <c r="Y3" s="398"/>
      <c r="Z3" s="398"/>
      <c r="AA3" s="397"/>
      <c r="AB3" s="398"/>
      <c r="AC3" s="398"/>
      <c r="AD3" s="398"/>
      <c r="AE3" s="397"/>
      <c r="AF3" s="398"/>
      <c r="AG3" s="398"/>
      <c r="AH3" s="398"/>
      <c r="AI3" s="397"/>
      <c r="AJ3" s="398"/>
      <c r="AK3" s="398"/>
      <c r="AL3" s="399"/>
      <c r="AM3" s="32"/>
      <c r="AN3" s="32"/>
      <c r="AO3" s="33"/>
      <c r="AP3" s="33"/>
      <c r="AQ3" s="33"/>
      <c r="AR3" s="33"/>
      <c r="AS3" s="33"/>
      <c r="AT3" s="33"/>
      <c r="AU3" s="34"/>
      <c r="AV3" s="34"/>
      <c r="AW3" s="34"/>
      <c r="AX3" s="34"/>
      <c r="AY3" s="34"/>
      <c r="AZ3" s="34"/>
    </row>
    <row r="4" spans="1:52" ht="13.5">
      <c r="A4" s="6" t="s">
        <v>268</v>
      </c>
      <c r="B4" s="7" t="s">
        <v>269</v>
      </c>
      <c r="C4" s="6" t="s">
        <v>270</v>
      </c>
      <c r="D4" s="6" t="s">
        <v>259</v>
      </c>
      <c r="E4" s="6" t="s">
        <v>260</v>
      </c>
      <c r="F4" s="6" t="s">
        <v>261</v>
      </c>
      <c r="G4" s="8" t="s">
        <v>262</v>
      </c>
      <c r="H4" s="9">
        <v>0.3125</v>
      </c>
      <c r="I4" s="7" t="s">
        <v>264</v>
      </c>
      <c r="J4" s="7"/>
      <c r="K4" s="400">
        <v>15</v>
      </c>
      <c r="L4" s="401">
        <v>26</v>
      </c>
      <c r="M4" s="401">
        <f aca="true" t="shared" si="0" ref="M4:M35">SUM(K4*32)</f>
        <v>480</v>
      </c>
      <c r="N4" s="401">
        <v>954</v>
      </c>
      <c r="O4" s="400">
        <v>24</v>
      </c>
      <c r="P4" s="401">
        <v>17</v>
      </c>
      <c r="Q4" s="401">
        <f aca="true" t="shared" si="1" ref="Q4:Q35">SUM(O4*32)</f>
        <v>768</v>
      </c>
      <c r="R4" s="401">
        <v>582</v>
      </c>
      <c r="S4" s="400">
        <v>18</v>
      </c>
      <c r="T4" s="401">
        <v>14</v>
      </c>
      <c r="U4" s="401">
        <f aca="true" t="shared" si="2" ref="U4:U35">SUM(S4*32)</f>
        <v>576</v>
      </c>
      <c r="V4" s="401">
        <v>517</v>
      </c>
      <c r="W4" s="400">
        <v>15</v>
      </c>
      <c r="X4" s="401">
        <v>16</v>
      </c>
      <c r="Y4" s="401">
        <f aca="true" t="shared" si="3" ref="Y4:Y35">SUM(W4*32)</f>
        <v>480</v>
      </c>
      <c r="Z4" s="401">
        <v>422</v>
      </c>
      <c r="AA4" s="400">
        <v>17</v>
      </c>
      <c r="AB4" s="401">
        <v>17</v>
      </c>
      <c r="AC4" s="401">
        <f aca="true" t="shared" si="4" ref="AC4:AC35">SUM(AA4*32)</f>
        <v>544</v>
      </c>
      <c r="AD4" s="401">
        <v>594</v>
      </c>
      <c r="AE4" s="400"/>
      <c r="AF4" s="401"/>
      <c r="AG4" s="401"/>
      <c r="AH4" s="401"/>
      <c r="AI4" s="400">
        <f aca="true" t="shared" si="5" ref="AI4:AI35">SUM(K4,O4,S4,W4,AA4,AE4)</f>
        <v>89</v>
      </c>
      <c r="AJ4" s="401">
        <f aca="true" t="shared" si="6" ref="AJ4:AJ35">SUM(L4,P4,T4,X4,AB4,AF4)</f>
        <v>90</v>
      </c>
      <c r="AK4" s="401">
        <f aca="true" t="shared" si="7" ref="AK4:AK35">SUM(M4,Q4,U4+Y4+AC4+AG4)</f>
        <v>2848</v>
      </c>
      <c r="AL4" s="402">
        <f aca="true" t="shared" si="8" ref="AL4:AL35">SUM(N4,R4,V4,Z4,AD4,AH4,)</f>
        <v>3069</v>
      </c>
      <c r="AM4" s="2">
        <v>61</v>
      </c>
      <c r="AN4" s="21" t="s">
        <v>259</v>
      </c>
      <c r="AO4" s="22" t="s">
        <v>839</v>
      </c>
      <c r="AP4" s="22" t="s">
        <v>839</v>
      </c>
      <c r="AQ4" s="22" t="s">
        <v>839</v>
      </c>
      <c r="AR4" s="22" t="s">
        <v>839</v>
      </c>
      <c r="AS4" s="22" t="s">
        <v>840</v>
      </c>
      <c r="AT4" s="22" t="s">
        <v>840</v>
      </c>
      <c r="AU4" s="22" t="s">
        <v>839</v>
      </c>
      <c r="AV4" s="22" t="s">
        <v>839</v>
      </c>
      <c r="AW4" s="22" t="s">
        <v>839</v>
      </c>
      <c r="AX4" s="22" t="s">
        <v>839</v>
      </c>
      <c r="AY4" s="22" t="s">
        <v>840</v>
      </c>
      <c r="AZ4" s="22" t="s">
        <v>840</v>
      </c>
    </row>
    <row r="5" spans="1:52" ht="13.5">
      <c r="A5" s="10" t="s">
        <v>268</v>
      </c>
      <c r="B5" s="11" t="s">
        <v>269</v>
      </c>
      <c r="C5" s="10" t="s">
        <v>271</v>
      </c>
      <c r="D5" s="10" t="s">
        <v>272</v>
      </c>
      <c r="E5" s="10" t="s">
        <v>90</v>
      </c>
      <c r="F5" s="10" t="s">
        <v>91</v>
      </c>
      <c r="G5" s="12" t="s">
        <v>92</v>
      </c>
      <c r="H5" s="13">
        <v>0.3333333333333333</v>
      </c>
      <c r="I5" s="11" t="s">
        <v>264</v>
      </c>
      <c r="J5" s="11"/>
      <c r="K5" s="400">
        <v>7</v>
      </c>
      <c r="L5" s="401">
        <v>8</v>
      </c>
      <c r="M5" s="401">
        <f t="shared" si="0"/>
        <v>224</v>
      </c>
      <c r="N5" s="401">
        <v>256</v>
      </c>
      <c r="O5" s="400">
        <v>8</v>
      </c>
      <c r="P5" s="401">
        <v>7</v>
      </c>
      <c r="Q5" s="401">
        <f t="shared" si="1"/>
        <v>256</v>
      </c>
      <c r="R5" s="401">
        <v>224</v>
      </c>
      <c r="S5" s="400">
        <v>6</v>
      </c>
      <c r="T5" s="401">
        <v>7</v>
      </c>
      <c r="U5" s="401">
        <f t="shared" si="2"/>
        <v>192</v>
      </c>
      <c r="V5" s="401">
        <v>224</v>
      </c>
      <c r="W5" s="400">
        <v>7</v>
      </c>
      <c r="X5" s="401">
        <v>5</v>
      </c>
      <c r="Y5" s="401">
        <f t="shared" si="3"/>
        <v>224</v>
      </c>
      <c r="Z5" s="401">
        <v>160</v>
      </c>
      <c r="AA5" s="400">
        <v>6</v>
      </c>
      <c r="AB5" s="401">
        <v>3</v>
      </c>
      <c r="AC5" s="401">
        <f t="shared" si="4"/>
        <v>192</v>
      </c>
      <c r="AD5" s="401">
        <v>96</v>
      </c>
      <c r="AE5" s="400"/>
      <c r="AF5" s="401"/>
      <c r="AG5" s="401"/>
      <c r="AH5" s="401"/>
      <c r="AI5" s="400">
        <f t="shared" si="5"/>
        <v>34</v>
      </c>
      <c r="AJ5" s="401">
        <f t="shared" si="6"/>
        <v>30</v>
      </c>
      <c r="AK5" s="401">
        <f t="shared" si="7"/>
        <v>1088</v>
      </c>
      <c r="AL5" s="402">
        <f t="shared" si="8"/>
        <v>960</v>
      </c>
      <c r="AM5" s="2">
        <v>5</v>
      </c>
      <c r="AN5" s="23" t="s">
        <v>272</v>
      </c>
      <c r="AO5" s="45" t="s">
        <v>660</v>
      </c>
      <c r="AP5" s="45" t="s">
        <v>660</v>
      </c>
      <c r="AQ5" s="45" t="s">
        <v>660</v>
      </c>
      <c r="AR5" s="45" t="s">
        <v>661</v>
      </c>
      <c r="AS5" s="45" t="s">
        <v>661</v>
      </c>
      <c r="AT5" s="45" t="s">
        <v>662</v>
      </c>
      <c r="AU5" s="45" t="s">
        <v>660</v>
      </c>
      <c r="AV5" s="45" t="s">
        <v>660</v>
      </c>
      <c r="AW5" s="45" t="s">
        <v>660</v>
      </c>
      <c r="AX5" s="45" t="s">
        <v>661</v>
      </c>
      <c r="AY5" s="45" t="s">
        <v>661</v>
      </c>
      <c r="AZ5" s="45" t="s">
        <v>663</v>
      </c>
    </row>
    <row r="6" spans="1:52" ht="27.75">
      <c r="A6" s="14" t="s">
        <v>268</v>
      </c>
      <c r="B6" s="15" t="s">
        <v>269</v>
      </c>
      <c r="C6" s="14" t="s">
        <v>99</v>
      </c>
      <c r="D6" s="14" t="s">
        <v>100</v>
      </c>
      <c r="E6" s="14" t="s">
        <v>101</v>
      </c>
      <c r="F6" s="14" t="s">
        <v>96</v>
      </c>
      <c r="G6" s="16" t="s">
        <v>102</v>
      </c>
      <c r="H6" s="17">
        <v>0.3506944444444444</v>
      </c>
      <c r="I6" s="15" t="s">
        <v>264</v>
      </c>
      <c r="J6" s="15"/>
      <c r="K6" s="400">
        <v>6</v>
      </c>
      <c r="L6" s="401">
        <v>6</v>
      </c>
      <c r="M6" s="401">
        <f t="shared" si="0"/>
        <v>192</v>
      </c>
      <c r="N6" s="401">
        <v>197</v>
      </c>
      <c r="O6" s="400">
        <v>9</v>
      </c>
      <c r="P6" s="401">
        <v>9</v>
      </c>
      <c r="Q6" s="401">
        <f t="shared" si="1"/>
        <v>288</v>
      </c>
      <c r="R6" s="401">
        <v>279</v>
      </c>
      <c r="S6" s="400">
        <v>8</v>
      </c>
      <c r="T6" s="401">
        <v>8</v>
      </c>
      <c r="U6" s="401">
        <f t="shared" si="2"/>
        <v>256</v>
      </c>
      <c r="V6" s="401">
        <v>222</v>
      </c>
      <c r="W6" s="400">
        <v>10</v>
      </c>
      <c r="X6" s="401">
        <v>10</v>
      </c>
      <c r="Y6" s="401">
        <f t="shared" si="3"/>
        <v>320</v>
      </c>
      <c r="Z6" s="401">
        <v>357</v>
      </c>
      <c r="AA6" s="400">
        <v>8</v>
      </c>
      <c r="AB6" s="401">
        <v>8</v>
      </c>
      <c r="AC6" s="401">
        <f t="shared" si="4"/>
        <v>256</v>
      </c>
      <c r="AD6" s="401">
        <v>258</v>
      </c>
      <c r="AE6" s="400"/>
      <c r="AF6" s="401"/>
      <c r="AG6" s="401"/>
      <c r="AH6" s="401"/>
      <c r="AI6" s="400">
        <f t="shared" si="5"/>
        <v>41</v>
      </c>
      <c r="AJ6" s="401">
        <f t="shared" si="6"/>
        <v>41</v>
      </c>
      <c r="AK6" s="401">
        <f t="shared" si="7"/>
        <v>1312</v>
      </c>
      <c r="AL6" s="402">
        <f t="shared" si="8"/>
        <v>1313</v>
      </c>
      <c r="AM6" s="2">
        <v>25</v>
      </c>
      <c r="AN6" s="14" t="s">
        <v>667</v>
      </c>
      <c r="AO6" s="47" t="s">
        <v>668</v>
      </c>
      <c r="AP6" s="47" t="s">
        <v>668</v>
      </c>
      <c r="AQ6" s="47" t="s">
        <v>668</v>
      </c>
      <c r="AR6" s="47" t="s">
        <v>668</v>
      </c>
      <c r="AS6" s="47" t="s">
        <v>662</v>
      </c>
      <c r="AT6" s="47" t="s">
        <v>662</v>
      </c>
      <c r="AU6" s="47" t="s">
        <v>668</v>
      </c>
      <c r="AV6" s="47" t="s">
        <v>668</v>
      </c>
      <c r="AW6" s="47" t="s">
        <v>668</v>
      </c>
      <c r="AX6" s="47" t="s">
        <v>668</v>
      </c>
      <c r="AY6" s="47" t="s">
        <v>662</v>
      </c>
      <c r="AZ6" s="47" t="s">
        <v>663</v>
      </c>
    </row>
    <row r="7" spans="1:52" ht="13.5">
      <c r="A7" s="14" t="s">
        <v>268</v>
      </c>
      <c r="B7" s="15" t="s">
        <v>269</v>
      </c>
      <c r="C7" s="14" t="s">
        <v>136</v>
      </c>
      <c r="D7" s="14" t="s">
        <v>137</v>
      </c>
      <c r="E7" s="14" t="s">
        <v>296</v>
      </c>
      <c r="F7" s="14" t="s">
        <v>297</v>
      </c>
      <c r="G7" s="16" t="s">
        <v>298</v>
      </c>
      <c r="H7" s="17">
        <v>0.3645833333333333</v>
      </c>
      <c r="I7" s="15" t="s">
        <v>264</v>
      </c>
      <c r="J7" s="15"/>
      <c r="K7" s="400">
        <v>8</v>
      </c>
      <c r="L7" s="401">
        <v>8</v>
      </c>
      <c r="M7" s="401">
        <f t="shared" si="0"/>
        <v>256</v>
      </c>
      <c r="N7" s="401">
        <v>245</v>
      </c>
      <c r="O7" s="400">
        <v>9</v>
      </c>
      <c r="P7" s="401">
        <v>8</v>
      </c>
      <c r="Q7" s="401">
        <f t="shared" si="1"/>
        <v>288</v>
      </c>
      <c r="R7" s="401">
        <v>241</v>
      </c>
      <c r="S7" s="400">
        <v>7</v>
      </c>
      <c r="T7" s="401">
        <v>4</v>
      </c>
      <c r="U7" s="401">
        <f t="shared" si="2"/>
        <v>224</v>
      </c>
      <c r="V7" s="401">
        <v>160</v>
      </c>
      <c r="W7" s="400">
        <v>6</v>
      </c>
      <c r="X7" s="401">
        <v>5</v>
      </c>
      <c r="Y7" s="401">
        <f t="shared" si="3"/>
        <v>192</v>
      </c>
      <c r="Z7" s="401">
        <v>187</v>
      </c>
      <c r="AA7" s="400">
        <v>5</v>
      </c>
      <c r="AB7" s="401">
        <v>3</v>
      </c>
      <c r="AC7" s="401">
        <f t="shared" si="4"/>
        <v>160</v>
      </c>
      <c r="AD7" s="401">
        <v>119</v>
      </c>
      <c r="AE7" s="400"/>
      <c r="AF7" s="401"/>
      <c r="AG7" s="401"/>
      <c r="AH7" s="401"/>
      <c r="AI7" s="400">
        <f t="shared" si="5"/>
        <v>35</v>
      </c>
      <c r="AJ7" s="401">
        <f t="shared" si="6"/>
        <v>28</v>
      </c>
      <c r="AK7" s="401">
        <f t="shared" si="7"/>
        <v>1120</v>
      </c>
      <c r="AL7" s="402">
        <f t="shared" si="8"/>
        <v>952</v>
      </c>
      <c r="AM7" s="2">
        <v>25</v>
      </c>
      <c r="AN7" s="24" t="s">
        <v>137</v>
      </c>
      <c r="AO7" s="69" t="s">
        <v>669</v>
      </c>
      <c r="AP7" s="69" t="s">
        <v>669</v>
      </c>
      <c r="AQ7" s="69" t="s">
        <v>669</v>
      </c>
      <c r="AR7" s="45" t="s">
        <v>670</v>
      </c>
      <c r="AS7" s="45" t="s">
        <v>670</v>
      </c>
      <c r="AT7" s="45" t="s">
        <v>670</v>
      </c>
      <c r="AU7" s="69" t="s">
        <v>669</v>
      </c>
      <c r="AV7" s="69" t="s">
        <v>669</v>
      </c>
      <c r="AW7" s="69" t="s">
        <v>669</v>
      </c>
      <c r="AX7" s="45" t="s">
        <v>670</v>
      </c>
      <c r="AY7" s="45" t="s">
        <v>670</v>
      </c>
      <c r="AZ7" s="45" t="s">
        <v>670</v>
      </c>
    </row>
    <row r="8" spans="1:52" ht="27.75">
      <c r="A8" s="14" t="s">
        <v>268</v>
      </c>
      <c r="B8" s="15" t="s">
        <v>269</v>
      </c>
      <c r="C8" s="14" t="s">
        <v>299</v>
      </c>
      <c r="D8" s="14" t="s">
        <v>300</v>
      </c>
      <c r="E8" s="14" t="s">
        <v>301</v>
      </c>
      <c r="F8" s="14" t="s">
        <v>302</v>
      </c>
      <c r="G8" s="16" t="s">
        <v>303</v>
      </c>
      <c r="H8" s="17">
        <v>0.37847222222222227</v>
      </c>
      <c r="I8" s="15" t="s">
        <v>4</v>
      </c>
      <c r="J8" s="15" t="s">
        <v>738</v>
      </c>
      <c r="K8" s="400">
        <v>9</v>
      </c>
      <c r="L8" s="401">
        <v>9</v>
      </c>
      <c r="M8" s="401">
        <f t="shared" si="0"/>
        <v>288</v>
      </c>
      <c r="N8" s="401">
        <v>357</v>
      </c>
      <c r="O8" s="400">
        <v>6</v>
      </c>
      <c r="P8" s="401">
        <v>6</v>
      </c>
      <c r="Q8" s="401">
        <f t="shared" si="1"/>
        <v>192</v>
      </c>
      <c r="R8" s="401">
        <v>303</v>
      </c>
      <c r="S8" s="400">
        <v>3</v>
      </c>
      <c r="T8" s="401">
        <v>3</v>
      </c>
      <c r="U8" s="401">
        <f t="shared" si="2"/>
        <v>96</v>
      </c>
      <c r="V8" s="401">
        <v>128</v>
      </c>
      <c r="W8" s="400">
        <v>4</v>
      </c>
      <c r="X8" s="401">
        <v>4</v>
      </c>
      <c r="Y8" s="401">
        <f t="shared" si="3"/>
        <v>128</v>
      </c>
      <c r="Z8" s="401">
        <v>201</v>
      </c>
      <c r="AA8" s="400"/>
      <c r="AB8" s="401"/>
      <c r="AC8" s="401">
        <f t="shared" si="4"/>
        <v>0</v>
      </c>
      <c r="AD8" s="401"/>
      <c r="AE8" s="400"/>
      <c r="AF8" s="401"/>
      <c r="AG8" s="401"/>
      <c r="AH8" s="401"/>
      <c r="AI8" s="400">
        <f t="shared" si="5"/>
        <v>22</v>
      </c>
      <c r="AJ8" s="401">
        <f t="shared" si="6"/>
        <v>22</v>
      </c>
      <c r="AK8" s="401">
        <f t="shared" si="7"/>
        <v>704</v>
      </c>
      <c r="AL8" s="402">
        <f t="shared" si="8"/>
        <v>989</v>
      </c>
      <c r="AM8" s="2">
        <v>28</v>
      </c>
      <c r="AN8" s="24" t="s">
        <v>300</v>
      </c>
      <c r="AO8" s="25" t="s">
        <v>671</v>
      </c>
      <c r="AP8" s="25" t="s">
        <v>672</v>
      </c>
      <c r="AQ8" s="25" t="s">
        <v>671</v>
      </c>
      <c r="AR8" s="69" t="s">
        <v>671</v>
      </c>
      <c r="AS8" s="45" t="s">
        <v>663</v>
      </c>
      <c r="AT8" s="45" t="s">
        <v>673</v>
      </c>
      <c r="AU8" s="45" t="s">
        <v>671</v>
      </c>
      <c r="AV8" s="45" t="s">
        <v>672</v>
      </c>
      <c r="AW8" s="45" t="s">
        <v>671</v>
      </c>
      <c r="AX8" s="45" t="s">
        <v>672</v>
      </c>
      <c r="AY8" s="45" t="s">
        <v>663</v>
      </c>
      <c r="AZ8" s="45" t="s">
        <v>663</v>
      </c>
    </row>
    <row r="9" spans="1:52" ht="13.5">
      <c r="A9" s="14" t="s">
        <v>268</v>
      </c>
      <c r="B9" s="15" t="s">
        <v>269</v>
      </c>
      <c r="C9" s="14" t="s">
        <v>5</v>
      </c>
      <c r="D9" s="14" t="s">
        <v>6</v>
      </c>
      <c r="E9" s="14" t="s">
        <v>7</v>
      </c>
      <c r="F9" s="14" t="s">
        <v>307</v>
      </c>
      <c r="G9" s="16" t="s">
        <v>308</v>
      </c>
      <c r="H9" s="17">
        <v>0.3888888888888889</v>
      </c>
      <c r="I9" s="15" t="s">
        <v>309</v>
      </c>
      <c r="J9" s="15"/>
      <c r="K9" s="397"/>
      <c r="L9" s="398"/>
      <c r="M9" s="401">
        <f t="shared" si="0"/>
        <v>0</v>
      </c>
      <c r="N9" s="398"/>
      <c r="O9" s="397"/>
      <c r="P9" s="398"/>
      <c r="Q9" s="401">
        <f t="shared" si="1"/>
        <v>0</v>
      </c>
      <c r="R9" s="398"/>
      <c r="S9" s="403">
        <v>7</v>
      </c>
      <c r="T9" s="404">
        <v>8</v>
      </c>
      <c r="U9" s="401">
        <f t="shared" si="2"/>
        <v>224</v>
      </c>
      <c r="V9" s="404">
        <v>183</v>
      </c>
      <c r="W9" s="397"/>
      <c r="X9" s="398"/>
      <c r="Y9" s="401">
        <f t="shared" si="3"/>
        <v>0</v>
      </c>
      <c r="Z9" s="398"/>
      <c r="AA9" s="403">
        <v>4</v>
      </c>
      <c r="AB9" s="404">
        <v>4</v>
      </c>
      <c r="AC9" s="401">
        <f t="shared" si="4"/>
        <v>128</v>
      </c>
      <c r="AD9" s="404">
        <v>93</v>
      </c>
      <c r="AE9" s="397"/>
      <c r="AF9" s="398"/>
      <c r="AG9" s="398"/>
      <c r="AH9" s="398"/>
      <c r="AI9" s="400">
        <f t="shared" si="5"/>
        <v>11</v>
      </c>
      <c r="AJ9" s="401">
        <f t="shared" si="6"/>
        <v>12</v>
      </c>
      <c r="AK9" s="401">
        <f t="shared" si="7"/>
        <v>352</v>
      </c>
      <c r="AL9" s="402">
        <f t="shared" si="8"/>
        <v>276</v>
      </c>
      <c r="AM9" s="2">
        <v>8</v>
      </c>
      <c r="AN9" s="24" t="s">
        <v>6</v>
      </c>
      <c r="AO9" s="24" t="s">
        <v>663</v>
      </c>
      <c r="AP9" s="24" t="s">
        <v>471</v>
      </c>
      <c r="AQ9" s="24" t="s">
        <v>472</v>
      </c>
      <c r="AR9" s="68" t="s">
        <v>660</v>
      </c>
      <c r="AS9" s="46" t="s">
        <v>472</v>
      </c>
      <c r="AT9" s="46" t="s">
        <v>473</v>
      </c>
      <c r="AU9" s="24" t="s">
        <v>663</v>
      </c>
      <c r="AV9" s="24" t="s">
        <v>471</v>
      </c>
      <c r="AW9" s="24" t="s">
        <v>472</v>
      </c>
      <c r="AX9" s="68" t="s">
        <v>660</v>
      </c>
      <c r="AY9" s="46" t="s">
        <v>472</v>
      </c>
      <c r="AZ9" s="46" t="s">
        <v>473</v>
      </c>
    </row>
    <row r="10" spans="1:52" s="32" customFormat="1" ht="13.5">
      <c r="A10" s="14" t="s">
        <v>268</v>
      </c>
      <c r="B10" s="15" t="s">
        <v>269</v>
      </c>
      <c r="C10" s="14" t="s">
        <v>310</v>
      </c>
      <c r="D10" s="14" t="s">
        <v>311</v>
      </c>
      <c r="E10" s="14" t="s">
        <v>312</v>
      </c>
      <c r="F10" s="14" t="s">
        <v>512</v>
      </c>
      <c r="G10" s="16" t="s">
        <v>513</v>
      </c>
      <c r="H10" s="17">
        <v>0.3993055555555556</v>
      </c>
      <c r="I10" s="15" t="s">
        <v>264</v>
      </c>
      <c r="J10" s="15"/>
      <c r="K10" s="400">
        <v>6</v>
      </c>
      <c r="L10" s="401">
        <v>14</v>
      </c>
      <c r="M10" s="401">
        <f t="shared" si="0"/>
        <v>192</v>
      </c>
      <c r="N10" s="401">
        <v>462</v>
      </c>
      <c r="O10" s="400">
        <v>11</v>
      </c>
      <c r="P10" s="401">
        <v>11</v>
      </c>
      <c r="Q10" s="401">
        <f t="shared" si="1"/>
        <v>352</v>
      </c>
      <c r="R10" s="401">
        <v>394</v>
      </c>
      <c r="S10" s="400">
        <v>7</v>
      </c>
      <c r="T10" s="401">
        <v>7</v>
      </c>
      <c r="U10" s="401">
        <f t="shared" si="2"/>
        <v>224</v>
      </c>
      <c r="V10" s="401">
        <v>297</v>
      </c>
      <c r="W10" s="400">
        <v>8</v>
      </c>
      <c r="X10" s="401">
        <v>8</v>
      </c>
      <c r="Y10" s="401">
        <f t="shared" si="3"/>
        <v>256</v>
      </c>
      <c r="Z10" s="401">
        <v>261</v>
      </c>
      <c r="AA10" s="400">
        <v>7</v>
      </c>
      <c r="AB10" s="401">
        <v>6</v>
      </c>
      <c r="AC10" s="401">
        <f t="shared" si="4"/>
        <v>224</v>
      </c>
      <c r="AD10" s="401">
        <v>213</v>
      </c>
      <c r="AE10" s="400"/>
      <c r="AF10" s="401"/>
      <c r="AG10" s="401"/>
      <c r="AH10" s="401"/>
      <c r="AI10" s="400">
        <f t="shared" si="5"/>
        <v>39</v>
      </c>
      <c r="AJ10" s="401">
        <f t="shared" si="6"/>
        <v>46</v>
      </c>
      <c r="AK10" s="401">
        <f t="shared" si="7"/>
        <v>1248</v>
      </c>
      <c r="AL10" s="402">
        <f t="shared" si="8"/>
        <v>1627</v>
      </c>
      <c r="AM10" s="2">
        <v>21</v>
      </c>
      <c r="AN10" s="24" t="s">
        <v>311</v>
      </c>
      <c r="AO10" s="24" t="s">
        <v>474</v>
      </c>
      <c r="AP10" s="24" t="s">
        <v>475</v>
      </c>
      <c r="AQ10" s="24" t="s">
        <v>475</v>
      </c>
      <c r="AR10" s="46" t="s">
        <v>475</v>
      </c>
      <c r="AS10" s="46" t="s">
        <v>476</v>
      </c>
      <c r="AT10" s="46" t="s">
        <v>477</v>
      </c>
      <c r="AU10" s="24" t="s">
        <v>474</v>
      </c>
      <c r="AV10" s="24" t="s">
        <v>475</v>
      </c>
      <c r="AW10" s="24" t="s">
        <v>475</v>
      </c>
      <c r="AX10" s="46" t="s">
        <v>475</v>
      </c>
      <c r="AY10" s="46" t="s">
        <v>476</v>
      </c>
      <c r="AZ10" s="46" t="s">
        <v>663</v>
      </c>
    </row>
    <row r="11" spans="1:52" ht="27.75">
      <c r="A11" s="14" t="s">
        <v>268</v>
      </c>
      <c r="B11" s="15" t="s">
        <v>269</v>
      </c>
      <c r="C11" s="14" t="s">
        <v>514</v>
      </c>
      <c r="D11" s="14" t="s">
        <v>515</v>
      </c>
      <c r="E11" s="14" t="s">
        <v>516</v>
      </c>
      <c r="F11" s="14" t="s">
        <v>517</v>
      </c>
      <c r="G11" s="16" t="s">
        <v>518</v>
      </c>
      <c r="H11" s="17">
        <v>0.40972222222222227</v>
      </c>
      <c r="I11" s="15" t="s">
        <v>519</v>
      </c>
      <c r="J11" s="15"/>
      <c r="K11" s="400">
        <v>6</v>
      </c>
      <c r="L11" s="401">
        <v>11</v>
      </c>
      <c r="M11" s="401">
        <f t="shared" si="0"/>
        <v>192</v>
      </c>
      <c r="N11" s="401">
        <v>331</v>
      </c>
      <c r="O11" s="400">
        <v>9</v>
      </c>
      <c r="P11" s="401">
        <v>5</v>
      </c>
      <c r="Q11" s="401">
        <f t="shared" si="1"/>
        <v>288</v>
      </c>
      <c r="R11" s="401">
        <v>172</v>
      </c>
      <c r="S11" s="400">
        <v>7</v>
      </c>
      <c r="T11" s="401">
        <v>4</v>
      </c>
      <c r="U11" s="401">
        <f t="shared" si="2"/>
        <v>224</v>
      </c>
      <c r="V11" s="401">
        <v>96</v>
      </c>
      <c r="W11" s="400">
        <v>5</v>
      </c>
      <c r="X11" s="401">
        <v>5</v>
      </c>
      <c r="Y11" s="401">
        <f t="shared" si="3"/>
        <v>160</v>
      </c>
      <c r="Z11" s="401">
        <v>130</v>
      </c>
      <c r="AA11" s="400">
        <v>6</v>
      </c>
      <c r="AB11" s="401">
        <v>8</v>
      </c>
      <c r="AC11" s="401">
        <f t="shared" si="4"/>
        <v>192</v>
      </c>
      <c r="AD11" s="401">
        <v>225</v>
      </c>
      <c r="AE11" s="400"/>
      <c r="AF11" s="401"/>
      <c r="AG11" s="401"/>
      <c r="AH11" s="401"/>
      <c r="AI11" s="400">
        <f t="shared" si="5"/>
        <v>33</v>
      </c>
      <c r="AJ11" s="401">
        <f t="shared" si="6"/>
        <v>33</v>
      </c>
      <c r="AK11" s="401">
        <f t="shared" si="7"/>
        <v>1056</v>
      </c>
      <c r="AL11" s="402">
        <f t="shared" si="8"/>
        <v>954</v>
      </c>
      <c r="AM11" s="2">
        <v>15</v>
      </c>
      <c r="AN11" s="24" t="s">
        <v>515</v>
      </c>
      <c r="AO11" s="24" t="s">
        <v>478</v>
      </c>
      <c r="AP11" s="24" t="s">
        <v>479</v>
      </c>
      <c r="AQ11" s="24" t="s">
        <v>475</v>
      </c>
      <c r="AR11" s="46" t="s">
        <v>479</v>
      </c>
      <c r="AS11" s="46" t="s">
        <v>478</v>
      </c>
      <c r="AT11" s="46" t="s">
        <v>663</v>
      </c>
      <c r="AU11" s="24" t="s">
        <v>478</v>
      </c>
      <c r="AV11" s="24" t="s">
        <v>479</v>
      </c>
      <c r="AW11" s="24" t="s">
        <v>475</v>
      </c>
      <c r="AX11" s="46" t="s">
        <v>479</v>
      </c>
      <c r="AY11" s="46" t="s">
        <v>663</v>
      </c>
      <c r="AZ11" s="46" t="s">
        <v>663</v>
      </c>
    </row>
    <row r="12" spans="1:52" ht="30" customHeight="1">
      <c r="A12" s="14" t="s">
        <v>268</v>
      </c>
      <c r="B12" s="15" t="s">
        <v>269</v>
      </c>
      <c r="C12" s="14" t="s">
        <v>520</v>
      </c>
      <c r="D12" s="14" t="s">
        <v>521</v>
      </c>
      <c r="E12" s="14" t="s">
        <v>522</v>
      </c>
      <c r="F12" s="14" t="s">
        <v>523</v>
      </c>
      <c r="G12" s="16" t="s">
        <v>524</v>
      </c>
      <c r="H12" s="17">
        <v>0.4270833333333333</v>
      </c>
      <c r="I12" s="15" t="s">
        <v>264</v>
      </c>
      <c r="J12" s="15"/>
      <c r="K12" s="400">
        <v>4</v>
      </c>
      <c r="L12" s="401">
        <v>9</v>
      </c>
      <c r="M12" s="401">
        <f t="shared" si="0"/>
        <v>128</v>
      </c>
      <c r="N12" s="401">
        <v>131</v>
      </c>
      <c r="O12" s="400">
        <v>8</v>
      </c>
      <c r="P12" s="401">
        <v>7</v>
      </c>
      <c r="Q12" s="401">
        <f t="shared" si="1"/>
        <v>256</v>
      </c>
      <c r="R12" s="401">
        <v>211</v>
      </c>
      <c r="S12" s="400">
        <v>6</v>
      </c>
      <c r="T12" s="401">
        <v>4</v>
      </c>
      <c r="U12" s="401">
        <f t="shared" si="2"/>
        <v>192</v>
      </c>
      <c r="V12" s="401">
        <v>71</v>
      </c>
      <c r="W12" s="400">
        <v>5</v>
      </c>
      <c r="X12" s="401">
        <v>4</v>
      </c>
      <c r="Y12" s="401">
        <f t="shared" si="3"/>
        <v>160</v>
      </c>
      <c r="Z12" s="401">
        <v>139</v>
      </c>
      <c r="AA12" s="400">
        <v>5</v>
      </c>
      <c r="AB12" s="401">
        <v>5</v>
      </c>
      <c r="AC12" s="401">
        <f t="shared" si="4"/>
        <v>160</v>
      </c>
      <c r="AD12" s="401">
        <v>130</v>
      </c>
      <c r="AE12" s="400"/>
      <c r="AF12" s="401"/>
      <c r="AG12" s="401"/>
      <c r="AH12" s="401"/>
      <c r="AI12" s="400">
        <f t="shared" si="5"/>
        <v>28</v>
      </c>
      <c r="AJ12" s="401">
        <f t="shared" si="6"/>
        <v>29</v>
      </c>
      <c r="AK12" s="401">
        <f t="shared" si="7"/>
        <v>896</v>
      </c>
      <c r="AL12" s="402">
        <f t="shared" si="8"/>
        <v>682</v>
      </c>
      <c r="AM12" s="2">
        <v>15</v>
      </c>
      <c r="AN12" s="24" t="s">
        <v>521</v>
      </c>
      <c r="AO12" s="24" t="s">
        <v>475</v>
      </c>
      <c r="AP12" s="24" t="s">
        <v>475</v>
      </c>
      <c r="AQ12" s="24" t="s">
        <v>474</v>
      </c>
      <c r="AR12" s="46" t="s">
        <v>475</v>
      </c>
      <c r="AS12" s="46" t="s">
        <v>477</v>
      </c>
      <c r="AT12" s="46" t="s">
        <v>480</v>
      </c>
      <c r="AU12" s="24" t="s">
        <v>475</v>
      </c>
      <c r="AV12" s="24" t="s">
        <v>475</v>
      </c>
      <c r="AW12" s="24" t="s">
        <v>474</v>
      </c>
      <c r="AX12" s="46" t="s">
        <v>475</v>
      </c>
      <c r="AY12" s="46" t="s">
        <v>477</v>
      </c>
      <c r="AZ12" s="46" t="s">
        <v>480</v>
      </c>
    </row>
    <row r="13" spans="1:52" ht="30" customHeight="1">
      <c r="A13" s="14" t="s">
        <v>268</v>
      </c>
      <c r="B13" s="15" t="s">
        <v>269</v>
      </c>
      <c r="C13" s="14" t="s">
        <v>527</v>
      </c>
      <c r="D13" s="14" t="s">
        <v>528</v>
      </c>
      <c r="E13" s="14" t="s">
        <v>529</v>
      </c>
      <c r="F13" s="14" t="s">
        <v>530</v>
      </c>
      <c r="G13" s="16" t="s">
        <v>531</v>
      </c>
      <c r="H13" s="17">
        <v>0.4513888888888889</v>
      </c>
      <c r="I13" s="15" t="s">
        <v>264</v>
      </c>
      <c r="J13" s="15"/>
      <c r="K13" s="400">
        <v>8</v>
      </c>
      <c r="L13" s="401">
        <v>11</v>
      </c>
      <c r="M13" s="401">
        <f t="shared" si="0"/>
        <v>256</v>
      </c>
      <c r="N13" s="401">
        <v>419</v>
      </c>
      <c r="O13" s="400">
        <v>12</v>
      </c>
      <c r="P13" s="401">
        <v>8</v>
      </c>
      <c r="Q13" s="401">
        <f t="shared" si="1"/>
        <v>384</v>
      </c>
      <c r="R13" s="401">
        <v>334</v>
      </c>
      <c r="S13" s="400">
        <v>6</v>
      </c>
      <c r="T13" s="401">
        <v>9</v>
      </c>
      <c r="U13" s="401">
        <f t="shared" si="2"/>
        <v>192</v>
      </c>
      <c r="V13" s="401">
        <v>324</v>
      </c>
      <c r="W13" s="400">
        <v>10</v>
      </c>
      <c r="X13" s="401">
        <v>7</v>
      </c>
      <c r="Y13" s="401">
        <f t="shared" si="3"/>
        <v>320</v>
      </c>
      <c r="Z13" s="401">
        <v>207</v>
      </c>
      <c r="AA13" s="400">
        <v>7</v>
      </c>
      <c r="AB13" s="401">
        <v>8</v>
      </c>
      <c r="AC13" s="401">
        <f t="shared" si="4"/>
        <v>224</v>
      </c>
      <c r="AD13" s="401">
        <v>272</v>
      </c>
      <c r="AE13" s="400"/>
      <c r="AF13" s="401"/>
      <c r="AG13" s="401"/>
      <c r="AH13" s="401"/>
      <c r="AI13" s="400">
        <f t="shared" si="5"/>
        <v>43</v>
      </c>
      <c r="AJ13" s="401">
        <f t="shared" si="6"/>
        <v>43</v>
      </c>
      <c r="AK13" s="401">
        <f t="shared" si="7"/>
        <v>1376</v>
      </c>
      <c r="AL13" s="402">
        <f t="shared" si="8"/>
        <v>1556</v>
      </c>
      <c r="AM13" s="2">
        <v>29</v>
      </c>
      <c r="AN13" s="24" t="s">
        <v>528</v>
      </c>
      <c r="AO13" s="24" t="s">
        <v>284</v>
      </c>
      <c r="AP13" s="24" t="s">
        <v>284</v>
      </c>
      <c r="AQ13" s="24" t="s">
        <v>284</v>
      </c>
      <c r="AR13" s="46" t="s">
        <v>284</v>
      </c>
      <c r="AS13" s="46" t="s">
        <v>672</v>
      </c>
      <c r="AT13" s="46" t="s">
        <v>672</v>
      </c>
      <c r="AU13" s="24" t="s">
        <v>284</v>
      </c>
      <c r="AV13" s="24" t="s">
        <v>284</v>
      </c>
      <c r="AW13" s="24" t="s">
        <v>284</v>
      </c>
      <c r="AX13" s="46" t="s">
        <v>284</v>
      </c>
      <c r="AY13" s="46" t="s">
        <v>672</v>
      </c>
      <c r="AZ13" s="46" t="s">
        <v>672</v>
      </c>
    </row>
    <row r="14" spans="1:52" ht="33" customHeight="1">
      <c r="A14" s="14" t="s">
        <v>268</v>
      </c>
      <c r="B14" s="15" t="s">
        <v>269</v>
      </c>
      <c r="C14" s="14" t="s">
        <v>532</v>
      </c>
      <c r="D14" s="14" t="s">
        <v>726</v>
      </c>
      <c r="E14" s="14" t="s">
        <v>727</v>
      </c>
      <c r="F14" s="14" t="s">
        <v>728</v>
      </c>
      <c r="G14" s="16" t="s">
        <v>729</v>
      </c>
      <c r="H14" s="17">
        <v>0.9652777777777778</v>
      </c>
      <c r="I14" s="15" t="s">
        <v>264</v>
      </c>
      <c r="J14" s="15"/>
      <c r="K14" s="400">
        <v>7</v>
      </c>
      <c r="L14" s="401">
        <v>13</v>
      </c>
      <c r="M14" s="401">
        <f t="shared" si="0"/>
        <v>224</v>
      </c>
      <c r="N14" s="401">
        <v>622</v>
      </c>
      <c r="O14" s="400">
        <v>12</v>
      </c>
      <c r="P14" s="401">
        <v>7</v>
      </c>
      <c r="Q14" s="401">
        <f t="shared" si="1"/>
        <v>384</v>
      </c>
      <c r="R14" s="401">
        <v>270</v>
      </c>
      <c r="S14" s="400">
        <v>9</v>
      </c>
      <c r="T14" s="401">
        <v>6</v>
      </c>
      <c r="U14" s="401">
        <f t="shared" si="2"/>
        <v>288</v>
      </c>
      <c r="V14" s="401">
        <v>233</v>
      </c>
      <c r="W14" s="400">
        <v>9</v>
      </c>
      <c r="X14" s="401">
        <v>9</v>
      </c>
      <c r="Y14" s="401">
        <f t="shared" si="3"/>
        <v>288</v>
      </c>
      <c r="Z14" s="401">
        <v>244</v>
      </c>
      <c r="AA14" s="400">
        <v>8</v>
      </c>
      <c r="AB14" s="401">
        <v>7</v>
      </c>
      <c r="AC14" s="401">
        <f t="shared" si="4"/>
        <v>256</v>
      </c>
      <c r="AD14" s="401">
        <v>214</v>
      </c>
      <c r="AE14" s="400"/>
      <c r="AF14" s="401"/>
      <c r="AG14" s="401"/>
      <c r="AH14" s="401"/>
      <c r="AI14" s="400">
        <f t="shared" si="5"/>
        <v>45</v>
      </c>
      <c r="AJ14" s="401">
        <f t="shared" si="6"/>
        <v>42</v>
      </c>
      <c r="AK14" s="401">
        <f t="shared" si="7"/>
        <v>1440</v>
      </c>
      <c r="AL14" s="402">
        <f t="shared" si="8"/>
        <v>1583</v>
      </c>
      <c r="AM14" s="2">
        <v>36</v>
      </c>
      <c r="AN14" s="24" t="s">
        <v>726</v>
      </c>
      <c r="AO14" s="24" t="s">
        <v>475</v>
      </c>
      <c r="AP14" s="24" t="s">
        <v>475</v>
      </c>
      <c r="AQ14" s="24" t="s">
        <v>475</v>
      </c>
      <c r="AR14" s="46" t="s">
        <v>475</v>
      </c>
      <c r="AS14" s="46" t="s">
        <v>285</v>
      </c>
      <c r="AT14" s="46" t="s">
        <v>477</v>
      </c>
      <c r="AU14" s="24" t="s">
        <v>475</v>
      </c>
      <c r="AV14" s="24" t="s">
        <v>475</v>
      </c>
      <c r="AW14" s="24" t="s">
        <v>475</v>
      </c>
      <c r="AX14" s="46" t="s">
        <v>475</v>
      </c>
      <c r="AY14" s="46" t="s">
        <v>285</v>
      </c>
      <c r="AZ14" s="46" t="s">
        <v>886</v>
      </c>
    </row>
    <row r="15" spans="1:52" ht="13.5">
      <c r="A15" s="14" t="s">
        <v>268</v>
      </c>
      <c r="B15" s="15" t="s">
        <v>269</v>
      </c>
      <c r="C15" s="14" t="s">
        <v>730</v>
      </c>
      <c r="D15" s="14" t="s">
        <v>731</v>
      </c>
      <c r="E15" s="14" t="s">
        <v>732</v>
      </c>
      <c r="F15" s="14" t="s">
        <v>733</v>
      </c>
      <c r="G15" s="16" t="s">
        <v>734</v>
      </c>
      <c r="H15" s="17">
        <v>0.9791666666666666</v>
      </c>
      <c r="I15" s="15" t="s">
        <v>264</v>
      </c>
      <c r="J15" s="15"/>
      <c r="K15" s="400">
        <v>7</v>
      </c>
      <c r="L15" s="401">
        <v>8</v>
      </c>
      <c r="M15" s="401">
        <f t="shared" si="0"/>
        <v>224</v>
      </c>
      <c r="N15" s="401">
        <v>312</v>
      </c>
      <c r="O15" s="400">
        <v>9</v>
      </c>
      <c r="P15" s="401">
        <v>8</v>
      </c>
      <c r="Q15" s="401">
        <f t="shared" si="1"/>
        <v>288</v>
      </c>
      <c r="R15" s="401">
        <v>306</v>
      </c>
      <c r="S15" s="400">
        <v>7</v>
      </c>
      <c r="T15" s="401">
        <v>7</v>
      </c>
      <c r="U15" s="401">
        <f t="shared" si="2"/>
        <v>224</v>
      </c>
      <c r="V15" s="401">
        <v>305</v>
      </c>
      <c r="W15" s="400">
        <v>6</v>
      </c>
      <c r="X15" s="401">
        <v>6</v>
      </c>
      <c r="Y15" s="401">
        <f t="shared" si="3"/>
        <v>192</v>
      </c>
      <c r="Z15" s="401">
        <v>183</v>
      </c>
      <c r="AA15" s="400">
        <v>7</v>
      </c>
      <c r="AB15" s="401">
        <v>6</v>
      </c>
      <c r="AC15" s="401">
        <f t="shared" si="4"/>
        <v>224</v>
      </c>
      <c r="AD15" s="401">
        <v>209</v>
      </c>
      <c r="AE15" s="400"/>
      <c r="AF15" s="401"/>
      <c r="AG15" s="401"/>
      <c r="AH15" s="401"/>
      <c r="AI15" s="400">
        <f t="shared" si="5"/>
        <v>36</v>
      </c>
      <c r="AJ15" s="401">
        <f t="shared" si="6"/>
        <v>35</v>
      </c>
      <c r="AK15" s="401">
        <f t="shared" si="7"/>
        <v>1152</v>
      </c>
      <c r="AL15" s="402">
        <f t="shared" si="8"/>
        <v>1315</v>
      </c>
      <c r="AM15" s="2">
        <v>27</v>
      </c>
      <c r="AN15" s="24" t="s">
        <v>731</v>
      </c>
      <c r="AO15" s="24" t="s">
        <v>284</v>
      </c>
      <c r="AP15" s="24" t="s">
        <v>284</v>
      </c>
      <c r="AQ15" s="24" t="s">
        <v>284</v>
      </c>
      <c r="AR15" s="46" t="s">
        <v>284</v>
      </c>
      <c r="AS15" s="46" t="s">
        <v>672</v>
      </c>
      <c r="AT15" s="46" t="s">
        <v>672</v>
      </c>
      <c r="AU15" s="24" t="s">
        <v>284</v>
      </c>
      <c r="AV15" s="24" t="s">
        <v>284</v>
      </c>
      <c r="AW15" s="24" t="s">
        <v>284</v>
      </c>
      <c r="AX15" s="46" t="s">
        <v>284</v>
      </c>
      <c r="AY15" s="46" t="s">
        <v>672</v>
      </c>
      <c r="AZ15" s="46" t="s">
        <v>663</v>
      </c>
    </row>
    <row r="16" spans="1:52" ht="23.25" customHeight="1">
      <c r="A16" s="14" t="s">
        <v>268</v>
      </c>
      <c r="B16" s="15" t="s">
        <v>735</v>
      </c>
      <c r="C16" s="14" t="s">
        <v>736</v>
      </c>
      <c r="D16" s="14" t="s">
        <v>737</v>
      </c>
      <c r="E16" s="14" t="s">
        <v>543</v>
      </c>
      <c r="F16" s="14" t="s">
        <v>544</v>
      </c>
      <c r="G16" s="16" t="s">
        <v>545</v>
      </c>
      <c r="H16" s="17" t="s">
        <v>739</v>
      </c>
      <c r="I16" s="15" t="s">
        <v>264</v>
      </c>
      <c r="J16" s="15"/>
      <c r="K16" s="400">
        <v>6</v>
      </c>
      <c r="L16" s="401">
        <v>7</v>
      </c>
      <c r="M16" s="401">
        <f t="shared" si="0"/>
        <v>192</v>
      </c>
      <c r="N16" s="401">
        <v>241</v>
      </c>
      <c r="O16" s="400">
        <v>10</v>
      </c>
      <c r="P16" s="401">
        <v>5</v>
      </c>
      <c r="Q16" s="401">
        <f t="shared" si="1"/>
        <v>320</v>
      </c>
      <c r="R16" s="401">
        <v>162</v>
      </c>
      <c r="S16" s="400">
        <v>10</v>
      </c>
      <c r="T16" s="401">
        <v>8</v>
      </c>
      <c r="U16" s="401">
        <f t="shared" si="2"/>
        <v>320</v>
      </c>
      <c r="V16" s="401">
        <v>275</v>
      </c>
      <c r="W16" s="400">
        <v>8</v>
      </c>
      <c r="X16" s="401">
        <v>7</v>
      </c>
      <c r="Y16" s="401">
        <f t="shared" si="3"/>
        <v>256</v>
      </c>
      <c r="Z16" s="401">
        <v>226</v>
      </c>
      <c r="AA16" s="400">
        <v>8</v>
      </c>
      <c r="AB16" s="401">
        <v>11</v>
      </c>
      <c r="AC16" s="401">
        <f t="shared" si="4"/>
        <v>256</v>
      </c>
      <c r="AD16" s="401">
        <v>333</v>
      </c>
      <c r="AE16" s="400"/>
      <c r="AF16" s="401"/>
      <c r="AG16" s="401"/>
      <c r="AH16" s="401"/>
      <c r="AI16" s="400">
        <f t="shared" si="5"/>
        <v>42</v>
      </c>
      <c r="AJ16" s="401">
        <f t="shared" si="6"/>
        <v>38</v>
      </c>
      <c r="AK16" s="401">
        <f t="shared" si="7"/>
        <v>1344</v>
      </c>
      <c r="AL16" s="402">
        <f t="shared" si="8"/>
        <v>1237</v>
      </c>
      <c r="AM16" s="2">
        <v>14</v>
      </c>
      <c r="AN16" s="24" t="s">
        <v>737</v>
      </c>
      <c r="AO16" s="24" t="s">
        <v>284</v>
      </c>
      <c r="AP16" s="24" t="s">
        <v>284</v>
      </c>
      <c r="AQ16" s="24" t="s">
        <v>284</v>
      </c>
      <c r="AR16" s="46" t="s">
        <v>284</v>
      </c>
      <c r="AS16" s="46" t="s">
        <v>672</v>
      </c>
      <c r="AT16" s="46" t="s">
        <v>672</v>
      </c>
      <c r="AU16" s="24" t="s">
        <v>284</v>
      </c>
      <c r="AV16" s="24" t="s">
        <v>284</v>
      </c>
      <c r="AW16" s="24" t="s">
        <v>284</v>
      </c>
      <c r="AX16" s="46" t="s">
        <v>284</v>
      </c>
      <c r="AY16" s="46" t="s">
        <v>672</v>
      </c>
      <c r="AZ16" s="46" t="s">
        <v>663</v>
      </c>
    </row>
    <row r="17" spans="1:52" ht="13.5">
      <c r="A17" s="14" t="s">
        <v>268</v>
      </c>
      <c r="B17" s="15" t="s">
        <v>735</v>
      </c>
      <c r="C17" s="14" t="s">
        <v>546</v>
      </c>
      <c r="D17" s="14" t="s">
        <v>547</v>
      </c>
      <c r="E17" s="14" t="s">
        <v>548</v>
      </c>
      <c r="F17" s="14" t="s">
        <v>549</v>
      </c>
      <c r="G17" s="16" t="s">
        <v>550</v>
      </c>
      <c r="H17" s="17">
        <v>0.3541666666666667</v>
      </c>
      <c r="I17" s="15" t="s">
        <v>264</v>
      </c>
      <c r="J17" s="15"/>
      <c r="K17" s="400">
        <v>4</v>
      </c>
      <c r="L17" s="401">
        <v>6</v>
      </c>
      <c r="M17" s="401">
        <f t="shared" si="0"/>
        <v>128</v>
      </c>
      <c r="N17" s="401">
        <v>177</v>
      </c>
      <c r="O17" s="400">
        <v>6</v>
      </c>
      <c r="P17" s="401">
        <v>6</v>
      </c>
      <c r="Q17" s="401">
        <f t="shared" si="1"/>
        <v>192</v>
      </c>
      <c r="R17" s="401">
        <v>223</v>
      </c>
      <c r="S17" s="400">
        <v>6</v>
      </c>
      <c r="T17" s="401">
        <v>4</v>
      </c>
      <c r="U17" s="401">
        <f t="shared" si="2"/>
        <v>192</v>
      </c>
      <c r="V17" s="401">
        <v>135</v>
      </c>
      <c r="W17" s="400">
        <v>5</v>
      </c>
      <c r="X17" s="401">
        <v>5</v>
      </c>
      <c r="Y17" s="401">
        <f t="shared" si="3"/>
        <v>160</v>
      </c>
      <c r="Z17" s="401">
        <v>141</v>
      </c>
      <c r="AA17" s="400">
        <v>4</v>
      </c>
      <c r="AB17" s="401">
        <v>5</v>
      </c>
      <c r="AC17" s="401">
        <f t="shared" si="4"/>
        <v>128</v>
      </c>
      <c r="AD17" s="401">
        <v>101</v>
      </c>
      <c r="AE17" s="400"/>
      <c r="AF17" s="401"/>
      <c r="AG17" s="401"/>
      <c r="AH17" s="401"/>
      <c r="AI17" s="400">
        <f t="shared" si="5"/>
        <v>25</v>
      </c>
      <c r="AJ17" s="401">
        <f t="shared" si="6"/>
        <v>26</v>
      </c>
      <c r="AK17" s="401">
        <f t="shared" si="7"/>
        <v>800</v>
      </c>
      <c r="AL17" s="402">
        <f t="shared" si="8"/>
        <v>777</v>
      </c>
      <c r="AM17" s="2">
        <v>10</v>
      </c>
      <c r="AN17" s="24" t="s">
        <v>547</v>
      </c>
      <c r="AO17" s="24" t="s">
        <v>286</v>
      </c>
      <c r="AP17" s="24" t="s">
        <v>286</v>
      </c>
      <c r="AQ17" s="24" t="s">
        <v>286</v>
      </c>
      <c r="AR17" s="24" t="s">
        <v>286</v>
      </c>
      <c r="AS17" s="46" t="s">
        <v>672</v>
      </c>
      <c r="AT17" s="46" t="s">
        <v>672</v>
      </c>
      <c r="AU17" s="24" t="s">
        <v>286</v>
      </c>
      <c r="AV17" s="24" t="s">
        <v>286</v>
      </c>
      <c r="AW17" s="24" t="s">
        <v>286</v>
      </c>
      <c r="AX17" s="24" t="s">
        <v>286</v>
      </c>
      <c r="AY17" s="46" t="s">
        <v>672</v>
      </c>
      <c r="AZ17" s="46" t="s">
        <v>663</v>
      </c>
    </row>
    <row r="18" spans="1:52" ht="31.5" customHeight="1">
      <c r="A18" s="14" t="s">
        <v>268</v>
      </c>
      <c r="B18" s="15" t="s">
        <v>735</v>
      </c>
      <c r="C18" s="14" t="s">
        <v>561</v>
      </c>
      <c r="D18" s="14" t="s">
        <v>562</v>
      </c>
      <c r="E18" s="14" t="s">
        <v>563</v>
      </c>
      <c r="F18" s="14" t="s">
        <v>559</v>
      </c>
      <c r="G18" s="16" t="s">
        <v>564</v>
      </c>
      <c r="H18" s="17">
        <v>0.40625</v>
      </c>
      <c r="I18" s="15" t="s">
        <v>264</v>
      </c>
      <c r="J18" s="15"/>
      <c r="K18" s="400">
        <v>7</v>
      </c>
      <c r="L18" s="401">
        <v>10</v>
      </c>
      <c r="M18" s="401">
        <f t="shared" si="0"/>
        <v>224</v>
      </c>
      <c r="N18" s="401">
        <v>333</v>
      </c>
      <c r="O18" s="400">
        <v>10</v>
      </c>
      <c r="P18" s="401">
        <v>7</v>
      </c>
      <c r="Q18" s="401">
        <f t="shared" si="1"/>
        <v>320</v>
      </c>
      <c r="R18" s="401">
        <v>427</v>
      </c>
      <c r="S18" s="400">
        <v>9</v>
      </c>
      <c r="T18" s="401">
        <v>9</v>
      </c>
      <c r="U18" s="401">
        <f t="shared" si="2"/>
        <v>288</v>
      </c>
      <c r="V18" s="401">
        <v>211</v>
      </c>
      <c r="W18" s="400">
        <v>8</v>
      </c>
      <c r="X18" s="401">
        <v>9</v>
      </c>
      <c r="Y18" s="401">
        <f t="shared" si="3"/>
        <v>256</v>
      </c>
      <c r="Z18" s="401">
        <v>272</v>
      </c>
      <c r="AA18" s="400">
        <v>6</v>
      </c>
      <c r="AB18" s="401">
        <v>7</v>
      </c>
      <c r="AC18" s="401">
        <f t="shared" si="4"/>
        <v>192</v>
      </c>
      <c r="AD18" s="401">
        <v>186</v>
      </c>
      <c r="AE18" s="400"/>
      <c r="AF18" s="401"/>
      <c r="AG18" s="401"/>
      <c r="AH18" s="401"/>
      <c r="AI18" s="400">
        <f t="shared" si="5"/>
        <v>40</v>
      </c>
      <c r="AJ18" s="401">
        <f t="shared" si="6"/>
        <v>42</v>
      </c>
      <c r="AK18" s="401">
        <f t="shared" si="7"/>
        <v>1280</v>
      </c>
      <c r="AL18" s="402">
        <f t="shared" si="8"/>
        <v>1429</v>
      </c>
      <c r="AM18" s="2">
        <v>3</v>
      </c>
      <c r="AN18" s="24" t="s">
        <v>562</v>
      </c>
      <c r="AO18" s="24" t="s">
        <v>284</v>
      </c>
      <c r="AP18" s="24" t="s">
        <v>284</v>
      </c>
      <c r="AQ18" s="24" t="s">
        <v>284</v>
      </c>
      <c r="AR18" s="46" t="s">
        <v>284</v>
      </c>
      <c r="AS18" s="46" t="s">
        <v>672</v>
      </c>
      <c r="AT18" s="46" t="s">
        <v>672</v>
      </c>
      <c r="AU18" s="24" t="s">
        <v>284</v>
      </c>
      <c r="AV18" s="24" t="s">
        <v>284</v>
      </c>
      <c r="AW18" s="24" t="s">
        <v>284</v>
      </c>
      <c r="AX18" s="46" t="s">
        <v>284</v>
      </c>
      <c r="AY18" s="46" t="s">
        <v>672</v>
      </c>
      <c r="AZ18" s="46" t="s">
        <v>663</v>
      </c>
    </row>
    <row r="19" spans="1:52" ht="13.5">
      <c r="A19" s="14" t="s">
        <v>268</v>
      </c>
      <c r="B19" s="59">
        <v>2</v>
      </c>
      <c r="C19" s="14" t="s">
        <v>565</v>
      </c>
      <c r="D19" s="14" t="s">
        <v>352</v>
      </c>
      <c r="E19" s="14" t="s">
        <v>353</v>
      </c>
      <c r="F19" s="14" t="s">
        <v>559</v>
      </c>
      <c r="G19" s="62" t="s">
        <v>354</v>
      </c>
      <c r="H19" s="64">
        <v>0.4166666666666667</v>
      </c>
      <c r="I19" s="59">
        <v>5</v>
      </c>
      <c r="J19" s="59"/>
      <c r="K19" s="400">
        <v>1</v>
      </c>
      <c r="L19" s="401">
        <v>1</v>
      </c>
      <c r="M19" s="401">
        <f t="shared" si="0"/>
        <v>32</v>
      </c>
      <c r="N19" s="401">
        <v>40</v>
      </c>
      <c r="O19" s="400">
        <v>1</v>
      </c>
      <c r="P19" s="401">
        <v>1</v>
      </c>
      <c r="Q19" s="401">
        <f t="shared" si="1"/>
        <v>32</v>
      </c>
      <c r="R19" s="401">
        <v>37</v>
      </c>
      <c r="S19" s="400">
        <v>1</v>
      </c>
      <c r="T19" s="401">
        <v>1</v>
      </c>
      <c r="U19" s="401">
        <f t="shared" si="2"/>
        <v>32</v>
      </c>
      <c r="V19" s="401">
        <v>38</v>
      </c>
      <c r="W19" s="400">
        <v>1</v>
      </c>
      <c r="X19" s="401">
        <v>1</v>
      </c>
      <c r="Y19" s="401">
        <f t="shared" si="3"/>
        <v>32</v>
      </c>
      <c r="Z19" s="401">
        <v>37</v>
      </c>
      <c r="AA19" s="400">
        <v>1</v>
      </c>
      <c r="AB19" s="401">
        <v>1</v>
      </c>
      <c r="AC19" s="401">
        <f t="shared" si="4"/>
        <v>32</v>
      </c>
      <c r="AD19" s="401">
        <v>36</v>
      </c>
      <c r="AE19" s="400"/>
      <c r="AF19" s="401"/>
      <c r="AG19" s="401"/>
      <c r="AH19" s="401"/>
      <c r="AI19" s="400">
        <f t="shared" si="5"/>
        <v>5</v>
      </c>
      <c r="AJ19" s="401">
        <f t="shared" si="6"/>
        <v>5</v>
      </c>
      <c r="AK19" s="401">
        <f t="shared" si="7"/>
        <v>160</v>
      </c>
      <c r="AL19" s="402">
        <f t="shared" si="8"/>
        <v>188</v>
      </c>
      <c r="AM19" s="2">
        <v>0</v>
      </c>
      <c r="AN19" s="14" t="s">
        <v>352</v>
      </c>
      <c r="AO19" s="68" t="s">
        <v>672</v>
      </c>
      <c r="AP19" s="68" t="s">
        <v>672</v>
      </c>
      <c r="AQ19" s="68" t="s">
        <v>672</v>
      </c>
      <c r="AR19" s="68" t="s">
        <v>672</v>
      </c>
      <c r="AS19" s="68" t="s">
        <v>672</v>
      </c>
      <c r="AT19" s="68" t="s">
        <v>672</v>
      </c>
      <c r="AU19" s="68" t="s">
        <v>672</v>
      </c>
      <c r="AV19" s="68" t="s">
        <v>672</v>
      </c>
      <c r="AW19" s="68" t="s">
        <v>672</v>
      </c>
      <c r="AX19" s="68" t="s">
        <v>672</v>
      </c>
      <c r="AY19" s="68" t="s">
        <v>672</v>
      </c>
      <c r="AZ19" s="68" t="s">
        <v>672</v>
      </c>
    </row>
    <row r="20" spans="1:52" ht="13.5">
      <c r="A20" s="14" t="s">
        <v>268</v>
      </c>
      <c r="B20" s="15" t="s">
        <v>735</v>
      </c>
      <c r="C20" s="14" t="s">
        <v>355</v>
      </c>
      <c r="D20" s="14" t="s">
        <v>356</v>
      </c>
      <c r="E20" s="14" t="s">
        <v>357</v>
      </c>
      <c r="F20" s="14" t="s">
        <v>358</v>
      </c>
      <c r="G20" s="16" t="s">
        <v>359</v>
      </c>
      <c r="H20" s="17">
        <v>0.4375</v>
      </c>
      <c r="I20" s="15" t="s">
        <v>264</v>
      </c>
      <c r="J20" s="15"/>
      <c r="K20" s="400">
        <v>9</v>
      </c>
      <c r="L20" s="401">
        <v>16</v>
      </c>
      <c r="M20" s="401">
        <f t="shared" si="0"/>
        <v>288</v>
      </c>
      <c r="N20" s="401">
        <v>567</v>
      </c>
      <c r="O20" s="400">
        <v>18</v>
      </c>
      <c r="P20" s="401">
        <v>10</v>
      </c>
      <c r="Q20" s="401">
        <f t="shared" si="1"/>
        <v>576</v>
      </c>
      <c r="R20" s="401">
        <v>422</v>
      </c>
      <c r="S20" s="400">
        <v>15</v>
      </c>
      <c r="T20" s="401">
        <v>15</v>
      </c>
      <c r="U20" s="401">
        <f t="shared" si="2"/>
        <v>480</v>
      </c>
      <c r="V20" s="401">
        <v>498</v>
      </c>
      <c r="W20" s="400">
        <v>11</v>
      </c>
      <c r="X20" s="401">
        <v>6</v>
      </c>
      <c r="Y20" s="401">
        <f t="shared" si="3"/>
        <v>352</v>
      </c>
      <c r="Z20" s="401">
        <v>209</v>
      </c>
      <c r="AA20" s="400">
        <v>11</v>
      </c>
      <c r="AB20" s="401">
        <v>13</v>
      </c>
      <c r="AC20" s="401">
        <f t="shared" si="4"/>
        <v>352</v>
      </c>
      <c r="AD20" s="401">
        <v>401</v>
      </c>
      <c r="AE20" s="400"/>
      <c r="AF20" s="401"/>
      <c r="AG20" s="401"/>
      <c r="AH20" s="401"/>
      <c r="AI20" s="400">
        <f t="shared" si="5"/>
        <v>64</v>
      </c>
      <c r="AJ20" s="401">
        <f t="shared" si="6"/>
        <v>60</v>
      </c>
      <c r="AK20" s="401">
        <f t="shared" si="7"/>
        <v>2048</v>
      </c>
      <c r="AL20" s="402">
        <f t="shared" si="8"/>
        <v>2097</v>
      </c>
      <c r="AM20" s="2">
        <v>10</v>
      </c>
      <c r="AN20" s="24" t="s">
        <v>356</v>
      </c>
      <c r="AO20" s="24" t="s">
        <v>284</v>
      </c>
      <c r="AP20" s="24" t="s">
        <v>284</v>
      </c>
      <c r="AQ20" s="46" t="s">
        <v>672</v>
      </c>
      <c r="AR20" s="24" t="s">
        <v>284</v>
      </c>
      <c r="AS20" s="46" t="s">
        <v>672</v>
      </c>
      <c r="AT20" s="46" t="s">
        <v>672</v>
      </c>
      <c r="AU20" s="24" t="s">
        <v>284</v>
      </c>
      <c r="AV20" s="24" t="s">
        <v>284</v>
      </c>
      <c r="AW20" s="46" t="s">
        <v>672</v>
      </c>
      <c r="AX20" s="24" t="s">
        <v>284</v>
      </c>
      <c r="AY20" s="46" t="s">
        <v>672</v>
      </c>
      <c r="AZ20" s="46" t="s">
        <v>672</v>
      </c>
    </row>
    <row r="21" spans="1:52" ht="23.25" customHeight="1">
      <c r="A21" s="14" t="s">
        <v>268</v>
      </c>
      <c r="B21" s="15" t="s">
        <v>735</v>
      </c>
      <c r="C21" s="14" t="s">
        <v>364</v>
      </c>
      <c r="D21" s="14" t="s">
        <v>365</v>
      </c>
      <c r="E21" s="14" t="s">
        <v>366</v>
      </c>
      <c r="F21" s="14" t="s">
        <v>367</v>
      </c>
      <c r="G21" s="16" t="s">
        <v>368</v>
      </c>
      <c r="H21" s="17">
        <v>0.46875</v>
      </c>
      <c r="I21" s="15" t="s">
        <v>264</v>
      </c>
      <c r="J21" s="15"/>
      <c r="K21" s="400">
        <v>3</v>
      </c>
      <c r="L21" s="401">
        <v>6</v>
      </c>
      <c r="M21" s="401">
        <f t="shared" si="0"/>
        <v>96</v>
      </c>
      <c r="N21" s="401">
        <v>196</v>
      </c>
      <c r="O21" s="400">
        <v>4</v>
      </c>
      <c r="P21" s="401">
        <v>3</v>
      </c>
      <c r="Q21" s="401">
        <f t="shared" si="1"/>
        <v>128</v>
      </c>
      <c r="R21" s="401">
        <v>76</v>
      </c>
      <c r="S21" s="400">
        <v>5</v>
      </c>
      <c r="T21" s="401">
        <v>5</v>
      </c>
      <c r="U21" s="401">
        <f t="shared" si="2"/>
        <v>160</v>
      </c>
      <c r="V21" s="401">
        <v>135</v>
      </c>
      <c r="W21" s="400">
        <v>4</v>
      </c>
      <c r="X21" s="401">
        <v>3</v>
      </c>
      <c r="Y21" s="401">
        <f t="shared" si="3"/>
        <v>128</v>
      </c>
      <c r="Z21" s="401">
        <v>89</v>
      </c>
      <c r="AA21" s="400">
        <v>2</v>
      </c>
      <c r="AB21" s="401">
        <v>2</v>
      </c>
      <c r="AC21" s="401">
        <f t="shared" si="4"/>
        <v>64</v>
      </c>
      <c r="AD21" s="401">
        <v>91</v>
      </c>
      <c r="AE21" s="400"/>
      <c r="AF21" s="401"/>
      <c r="AG21" s="401"/>
      <c r="AH21" s="401"/>
      <c r="AI21" s="400">
        <f t="shared" si="5"/>
        <v>18</v>
      </c>
      <c r="AJ21" s="401">
        <f t="shared" si="6"/>
        <v>19</v>
      </c>
      <c r="AK21" s="401">
        <f t="shared" si="7"/>
        <v>576</v>
      </c>
      <c r="AL21" s="402">
        <f t="shared" si="8"/>
        <v>587</v>
      </c>
      <c r="AM21" s="2">
        <v>11</v>
      </c>
      <c r="AN21" s="24" t="s">
        <v>365</v>
      </c>
      <c r="AO21" s="24" t="s">
        <v>477</v>
      </c>
      <c r="AP21" s="24" t="s">
        <v>287</v>
      </c>
      <c r="AQ21" s="24" t="s">
        <v>477</v>
      </c>
      <c r="AR21" s="46" t="s">
        <v>287</v>
      </c>
      <c r="AS21" s="46" t="s">
        <v>473</v>
      </c>
      <c r="AT21" s="46" t="s">
        <v>473</v>
      </c>
      <c r="AU21" s="24" t="s">
        <v>477</v>
      </c>
      <c r="AV21" s="24" t="s">
        <v>287</v>
      </c>
      <c r="AW21" s="24" t="s">
        <v>477</v>
      </c>
      <c r="AX21" s="46" t="s">
        <v>287</v>
      </c>
      <c r="AY21" s="46" t="s">
        <v>473</v>
      </c>
      <c r="AZ21" s="46" t="s">
        <v>663</v>
      </c>
    </row>
    <row r="22" spans="1:52" ht="13.5">
      <c r="A22" s="14" t="s">
        <v>268</v>
      </c>
      <c r="B22" s="15" t="s">
        <v>735</v>
      </c>
      <c r="C22" s="14" t="s">
        <v>369</v>
      </c>
      <c r="D22" s="14" t="s">
        <v>370</v>
      </c>
      <c r="E22" s="14" t="s">
        <v>371</v>
      </c>
      <c r="F22" s="14" t="s">
        <v>181</v>
      </c>
      <c r="G22" s="16" t="s">
        <v>182</v>
      </c>
      <c r="H22" s="17">
        <v>0.4930555555555556</v>
      </c>
      <c r="I22" s="15" t="s">
        <v>264</v>
      </c>
      <c r="J22" s="15"/>
      <c r="K22" s="400">
        <v>6</v>
      </c>
      <c r="L22" s="401">
        <v>10</v>
      </c>
      <c r="M22" s="401">
        <f t="shared" si="0"/>
        <v>192</v>
      </c>
      <c r="N22" s="401">
        <v>325</v>
      </c>
      <c r="O22" s="400">
        <v>7</v>
      </c>
      <c r="P22" s="401">
        <v>9</v>
      </c>
      <c r="Q22" s="401">
        <f t="shared" si="1"/>
        <v>224</v>
      </c>
      <c r="R22" s="401">
        <v>259</v>
      </c>
      <c r="S22" s="400">
        <v>9</v>
      </c>
      <c r="T22" s="401">
        <v>6</v>
      </c>
      <c r="U22" s="401">
        <f t="shared" si="2"/>
        <v>288</v>
      </c>
      <c r="V22" s="401">
        <v>210</v>
      </c>
      <c r="W22" s="400">
        <v>6</v>
      </c>
      <c r="X22" s="401">
        <v>5</v>
      </c>
      <c r="Y22" s="401">
        <f t="shared" si="3"/>
        <v>192</v>
      </c>
      <c r="Z22" s="401">
        <v>191</v>
      </c>
      <c r="AA22" s="400">
        <v>4</v>
      </c>
      <c r="AB22" s="401">
        <v>5</v>
      </c>
      <c r="AC22" s="401">
        <f t="shared" si="4"/>
        <v>128</v>
      </c>
      <c r="AD22" s="401">
        <v>167</v>
      </c>
      <c r="AE22" s="400"/>
      <c r="AF22" s="401"/>
      <c r="AG22" s="401"/>
      <c r="AH22" s="401"/>
      <c r="AI22" s="400">
        <f t="shared" si="5"/>
        <v>32</v>
      </c>
      <c r="AJ22" s="401">
        <f t="shared" si="6"/>
        <v>35</v>
      </c>
      <c r="AK22" s="401">
        <f t="shared" si="7"/>
        <v>1024</v>
      </c>
      <c r="AL22" s="402">
        <f t="shared" si="8"/>
        <v>1152</v>
      </c>
      <c r="AM22" s="2">
        <v>9</v>
      </c>
      <c r="AN22" s="24" t="s">
        <v>370</v>
      </c>
      <c r="AO22" s="24" t="s">
        <v>288</v>
      </c>
      <c r="AP22" s="24" t="s">
        <v>288</v>
      </c>
      <c r="AQ22" s="24" t="s">
        <v>288</v>
      </c>
      <c r="AR22" s="46" t="s">
        <v>477</v>
      </c>
      <c r="AS22" s="46" t="s">
        <v>477</v>
      </c>
      <c r="AT22" s="46" t="s">
        <v>477</v>
      </c>
      <c r="AU22" s="24" t="s">
        <v>288</v>
      </c>
      <c r="AV22" s="24" t="s">
        <v>288</v>
      </c>
      <c r="AW22" s="24" t="s">
        <v>288</v>
      </c>
      <c r="AX22" s="46" t="s">
        <v>477</v>
      </c>
      <c r="AY22" s="46" t="s">
        <v>477</v>
      </c>
      <c r="AZ22" s="46" t="s">
        <v>886</v>
      </c>
    </row>
    <row r="23" spans="1:52" ht="13.5">
      <c r="A23" s="18" t="s">
        <v>268</v>
      </c>
      <c r="B23" s="58" t="s">
        <v>735</v>
      </c>
      <c r="C23" s="18" t="s">
        <v>183</v>
      </c>
      <c r="D23" s="18" t="s">
        <v>184</v>
      </c>
      <c r="E23" s="18" t="s">
        <v>185</v>
      </c>
      <c r="F23" s="18" t="s">
        <v>186</v>
      </c>
      <c r="G23" s="61" t="s">
        <v>187</v>
      </c>
      <c r="H23" s="63">
        <v>0.5104166666666666</v>
      </c>
      <c r="I23" s="58" t="s">
        <v>4</v>
      </c>
      <c r="J23" s="58"/>
      <c r="K23" s="400">
        <v>4</v>
      </c>
      <c r="L23" s="401">
        <v>4</v>
      </c>
      <c r="M23" s="401">
        <f t="shared" si="0"/>
        <v>128</v>
      </c>
      <c r="N23" s="401">
        <v>131</v>
      </c>
      <c r="O23" s="400">
        <v>4</v>
      </c>
      <c r="P23" s="401">
        <v>3</v>
      </c>
      <c r="Q23" s="401">
        <f t="shared" si="1"/>
        <v>128</v>
      </c>
      <c r="R23" s="401">
        <v>66</v>
      </c>
      <c r="S23" s="400">
        <v>2</v>
      </c>
      <c r="T23" s="401">
        <v>4</v>
      </c>
      <c r="U23" s="401">
        <f t="shared" si="2"/>
        <v>64</v>
      </c>
      <c r="V23" s="401">
        <v>116</v>
      </c>
      <c r="W23" s="400">
        <v>2</v>
      </c>
      <c r="X23" s="401">
        <v>2</v>
      </c>
      <c r="Y23" s="401">
        <f t="shared" si="3"/>
        <v>64</v>
      </c>
      <c r="Z23" s="401">
        <v>55</v>
      </c>
      <c r="AA23" s="400"/>
      <c r="AB23" s="401"/>
      <c r="AC23" s="401">
        <f t="shared" si="4"/>
        <v>0</v>
      </c>
      <c r="AD23" s="401"/>
      <c r="AE23" s="400"/>
      <c r="AF23" s="401"/>
      <c r="AG23" s="401"/>
      <c r="AH23" s="401"/>
      <c r="AI23" s="400">
        <f t="shared" si="5"/>
        <v>12</v>
      </c>
      <c r="AJ23" s="401">
        <f t="shared" si="6"/>
        <v>13</v>
      </c>
      <c r="AK23" s="401">
        <f t="shared" si="7"/>
        <v>384</v>
      </c>
      <c r="AL23" s="402">
        <f t="shared" si="8"/>
        <v>368</v>
      </c>
      <c r="AM23" s="2">
        <v>7</v>
      </c>
      <c r="AN23" s="65" t="s">
        <v>184</v>
      </c>
      <c r="AO23" s="67" t="s">
        <v>285</v>
      </c>
      <c r="AP23" s="67" t="s">
        <v>671</v>
      </c>
      <c r="AQ23" s="67" t="s">
        <v>285</v>
      </c>
      <c r="AR23" s="46" t="s">
        <v>285</v>
      </c>
      <c r="AS23" s="46" t="s">
        <v>663</v>
      </c>
      <c r="AT23" s="46" t="s">
        <v>663</v>
      </c>
      <c r="AU23" s="67" t="s">
        <v>285</v>
      </c>
      <c r="AV23" s="67" t="s">
        <v>671</v>
      </c>
      <c r="AW23" s="67" t="s">
        <v>285</v>
      </c>
      <c r="AX23" s="46" t="s">
        <v>285</v>
      </c>
      <c r="AY23" s="46" t="s">
        <v>663</v>
      </c>
      <c r="AZ23" s="46" t="s">
        <v>663</v>
      </c>
    </row>
    <row r="24" spans="1:52" ht="13.5">
      <c r="A24" s="14" t="s">
        <v>268</v>
      </c>
      <c r="B24" s="15" t="s">
        <v>735</v>
      </c>
      <c r="C24" s="14" t="s">
        <v>188</v>
      </c>
      <c r="D24" s="14" t="s">
        <v>189</v>
      </c>
      <c r="E24" s="14" t="s">
        <v>190</v>
      </c>
      <c r="F24" s="14" t="s">
        <v>191</v>
      </c>
      <c r="G24" s="16" t="s">
        <v>192</v>
      </c>
      <c r="H24" s="17">
        <v>0.53125</v>
      </c>
      <c r="I24" s="15" t="s">
        <v>264</v>
      </c>
      <c r="J24" s="15"/>
      <c r="K24" s="400">
        <v>7</v>
      </c>
      <c r="L24" s="401">
        <v>17</v>
      </c>
      <c r="M24" s="401">
        <f t="shared" si="0"/>
        <v>224</v>
      </c>
      <c r="N24" s="401">
        <v>544</v>
      </c>
      <c r="O24" s="400">
        <v>16</v>
      </c>
      <c r="P24" s="401">
        <v>9</v>
      </c>
      <c r="Q24" s="401">
        <f t="shared" si="1"/>
        <v>512</v>
      </c>
      <c r="R24" s="401">
        <v>288</v>
      </c>
      <c r="S24" s="400">
        <v>12</v>
      </c>
      <c r="T24" s="401">
        <v>6</v>
      </c>
      <c r="U24" s="401">
        <f t="shared" si="2"/>
        <v>384</v>
      </c>
      <c r="V24" s="401">
        <v>192</v>
      </c>
      <c r="W24" s="400">
        <v>10</v>
      </c>
      <c r="X24" s="401">
        <v>12</v>
      </c>
      <c r="Y24" s="401">
        <f t="shared" si="3"/>
        <v>320</v>
      </c>
      <c r="Z24" s="401">
        <v>384</v>
      </c>
      <c r="AA24" s="400">
        <v>11</v>
      </c>
      <c r="AB24" s="401">
        <v>8</v>
      </c>
      <c r="AC24" s="401">
        <f t="shared" si="4"/>
        <v>352</v>
      </c>
      <c r="AD24" s="401">
        <v>256</v>
      </c>
      <c r="AE24" s="400"/>
      <c r="AF24" s="401"/>
      <c r="AG24" s="401"/>
      <c r="AH24" s="401"/>
      <c r="AI24" s="400">
        <f t="shared" si="5"/>
        <v>56</v>
      </c>
      <c r="AJ24" s="401">
        <f t="shared" si="6"/>
        <v>52</v>
      </c>
      <c r="AK24" s="401">
        <f t="shared" si="7"/>
        <v>1792</v>
      </c>
      <c r="AL24" s="402">
        <f t="shared" si="8"/>
        <v>1664</v>
      </c>
      <c r="AN24" s="24" t="s">
        <v>189</v>
      </c>
      <c r="AO24" s="24" t="s">
        <v>284</v>
      </c>
      <c r="AP24" s="24" t="s">
        <v>284</v>
      </c>
      <c r="AQ24" s="24" t="s">
        <v>284</v>
      </c>
      <c r="AR24" s="46" t="s">
        <v>284</v>
      </c>
      <c r="AS24" s="46" t="s">
        <v>672</v>
      </c>
      <c r="AT24" s="46" t="s">
        <v>672</v>
      </c>
      <c r="AU24" s="24" t="s">
        <v>284</v>
      </c>
      <c r="AV24" s="24" t="s">
        <v>284</v>
      </c>
      <c r="AW24" s="24" t="s">
        <v>284</v>
      </c>
      <c r="AX24" s="46" t="s">
        <v>284</v>
      </c>
      <c r="AY24" s="46" t="s">
        <v>672</v>
      </c>
      <c r="AZ24" s="46" t="s">
        <v>486</v>
      </c>
    </row>
    <row r="25" spans="1:52" ht="36" customHeight="1">
      <c r="A25" s="14" t="s">
        <v>268</v>
      </c>
      <c r="B25" s="15" t="s">
        <v>735</v>
      </c>
      <c r="C25" s="14" t="s">
        <v>193</v>
      </c>
      <c r="D25" s="14" t="s">
        <v>201</v>
      </c>
      <c r="E25" s="14" t="s">
        <v>202</v>
      </c>
      <c r="F25" s="14" t="s">
        <v>197</v>
      </c>
      <c r="G25" s="16" t="s">
        <v>198</v>
      </c>
      <c r="H25" s="17">
        <v>0.5520833333333334</v>
      </c>
      <c r="I25" s="15" t="s">
        <v>264</v>
      </c>
      <c r="J25" s="15"/>
      <c r="K25" s="400">
        <v>3</v>
      </c>
      <c r="L25" s="401">
        <v>6</v>
      </c>
      <c r="M25" s="401">
        <f t="shared" si="0"/>
        <v>96</v>
      </c>
      <c r="N25" s="401">
        <v>222</v>
      </c>
      <c r="O25" s="400">
        <v>10</v>
      </c>
      <c r="P25" s="401">
        <v>6</v>
      </c>
      <c r="Q25" s="401">
        <f t="shared" si="1"/>
        <v>320</v>
      </c>
      <c r="R25" s="401">
        <v>183</v>
      </c>
      <c r="S25" s="400">
        <v>5</v>
      </c>
      <c r="T25" s="401">
        <v>2</v>
      </c>
      <c r="U25" s="401">
        <f t="shared" si="2"/>
        <v>160</v>
      </c>
      <c r="V25" s="401">
        <v>53</v>
      </c>
      <c r="W25" s="400">
        <v>3</v>
      </c>
      <c r="X25" s="401">
        <v>2</v>
      </c>
      <c r="Y25" s="401">
        <f t="shared" si="3"/>
        <v>96</v>
      </c>
      <c r="Z25" s="401">
        <v>60</v>
      </c>
      <c r="AA25" s="400">
        <v>4</v>
      </c>
      <c r="AB25" s="401">
        <v>6</v>
      </c>
      <c r="AC25" s="401">
        <f t="shared" si="4"/>
        <v>128</v>
      </c>
      <c r="AD25" s="401">
        <v>198</v>
      </c>
      <c r="AE25" s="400"/>
      <c r="AF25" s="401"/>
      <c r="AG25" s="401"/>
      <c r="AH25" s="401"/>
      <c r="AI25" s="400">
        <f t="shared" si="5"/>
        <v>25</v>
      </c>
      <c r="AJ25" s="401">
        <f t="shared" si="6"/>
        <v>22</v>
      </c>
      <c r="AK25" s="401">
        <f t="shared" si="7"/>
        <v>800</v>
      </c>
      <c r="AL25" s="402">
        <f t="shared" si="8"/>
        <v>716</v>
      </c>
      <c r="AM25" s="2">
        <v>6</v>
      </c>
      <c r="AN25" s="24" t="s">
        <v>201</v>
      </c>
      <c r="AO25" s="24" t="s">
        <v>288</v>
      </c>
      <c r="AP25" s="24" t="s">
        <v>288</v>
      </c>
      <c r="AQ25" s="24" t="s">
        <v>288</v>
      </c>
      <c r="AR25" s="46" t="s">
        <v>288</v>
      </c>
      <c r="AS25" s="46" t="s">
        <v>477</v>
      </c>
      <c r="AT25" s="46" t="s">
        <v>486</v>
      </c>
      <c r="AU25" s="24" t="s">
        <v>288</v>
      </c>
      <c r="AV25" s="24" t="s">
        <v>288</v>
      </c>
      <c r="AW25" s="24" t="s">
        <v>288</v>
      </c>
      <c r="AX25" s="46" t="s">
        <v>288</v>
      </c>
      <c r="AY25" s="46" t="s">
        <v>477</v>
      </c>
      <c r="AZ25" s="46" t="s">
        <v>663</v>
      </c>
    </row>
    <row r="26" spans="1:52" ht="13.5">
      <c r="A26" s="14" t="s">
        <v>268</v>
      </c>
      <c r="B26" s="15" t="s">
        <v>735</v>
      </c>
      <c r="C26" s="14" t="s">
        <v>199</v>
      </c>
      <c r="D26" s="14" t="s">
        <v>200</v>
      </c>
      <c r="E26" s="14" t="s">
        <v>392</v>
      </c>
      <c r="F26" s="14" t="s">
        <v>393</v>
      </c>
      <c r="G26" s="16" t="s">
        <v>394</v>
      </c>
      <c r="H26" s="17">
        <v>0.5729166666666666</v>
      </c>
      <c r="I26" s="15" t="s">
        <v>264</v>
      </c>
      <c r="J26" s="15"/>
      <c r="K26" s="400">
        <v>2</v>
      </c>
      <c r="L26" s="401">
        <v>2</v>
      </c>
      <c r="M26" s="401">
        <f t="shared" si="0"/>
        <v>64</v>
      </c>
      <c r="N26" s="401">
        <v>66</v>
      </c>
      <c r="O26" s="400">
        <v>4</v>
      </c>
      <c r="P26" s="401">
        <v>2</v>
      </c>
      <c r="Q26" s="401">
        <f t="shared" si="1"/>
        <v>128</v>
      </c>
      <c r="R26" s="401">
        <v>79</v>
      </c>
      <c r="S26" s="400">
        <v>3</v>
      </c>
      <c r="T26" s="401">
        <v>2</v>
      </c>
      <c r="U26" s="401">
        <f t="shared" si="2"/>
        <v>96</v>
      </c>
      <c r="V26" s="401">
        <v>70</v>
      </c>
      <c r="W26" s="400">
        <v>4</v>
      </c>
      <c r="X26" s="401">
        <v>4</v>
      </c>
      <c r="Y26" s="401">
        <f t="shared" si="3"/>
        <v>128</v>
      </c>
      <c r="Z26" s="401">
        <v>50</v>
      </c>
      <c r="AA26" s="400">
        <v>2</v>
      </c>
      <c r="AB26" s="401">
        <v>2</v>
      </c>
      <c r="AC26" s="401">
        <f t="shared" si="4"/>
        <v>64</v>
      </c>
      <c r="AD26" s="401">
        <v>72</v>
      </c>
      <c r="AE26" s="400"/>
      <c r="AF26" s="401"/>
      <c r="AG26" s="401"/>
      <c r="AH26" s="401"/>
      <c r="AI26" s="400">
        <f t="shared" si="5"/>
        <v>15</v>
      </c>
      <c r="AJ26" s="401">
        <f t="shared" si="6"/>
        <v>12</v>
      </c>
      <c r="AK26" s="401">
        <f t="shared" si="7"/>
        <v>480</v>
      </c>
      <c r="AL26" s="402">
        <f t="shared" si="8"/>
        <v>337</v>
      </c>
      <c r="AM26" s="2">
        <v>8</v>
      </c>
      <c r="AN26" s="24" t="s">
        <v>200</v>
      </c>
      <c r="AO26" s="24" t="s">
        <v>488</v>
      </c>
      <c r="AP26" s="24" t="s">
        <v>487</v>
      </c>
      <c r="AQ26" s="24" t="s">
        <v>474</v>
      </c>
      <c r="AR26" s="24" t="s">
        <v>487</v>
      </c>
      <c r="AS26" s="46" t="s">
        <v>477</v>
      </c>
      <c r="AT26" s="46" t="s">
        <v>473</v>
      </c>
      <c r="AU26" s="24" t="s">
        <v>488</v>
      </c>
      <c r="AV26" s="24" t="s">
        <v>487</v>
      </c>
      <c r="AW26" s="24" t="s">
        <v>474</v>
      </c>
      <c r="AX26" s="24" t="s">
        <v>487</v>
      </c>
      <c r="AY26" s="46" t="s">
        <v>477</v>
      </c>
      <c r="AZ26" s="46" t="s">
        <v>473</v>
      </c>
    </row>
    <row r="27" spans="1:52" ht="13.5">
      <c r="A27" s="14" t="s">
        <v>268</v>
      </c>
      <c r="B27" s="15" t="s">
        <v>735</v>
      </c>
      <c r="C27" s="14" t="s">
        <v>395</v>
      </c>
      <c r="D27" s="14" t="s">
        <v>211</v>
      </c>
      <c r="E27" s="14" t="s">
        <v>212</v>
      </c>
      <c r="F27" s="14" t="s">
        <v>213</v>
      </c>
      <c r="G27" s="16" t="s">
        <v>214</v>
      </c>
      <c r="H27" s="17">
        <v>0.59375</v>
      </c>
      <c r="I27" s="15" t="s">
        <v>407</v>
      </c>
      <c r="J27" s="15"/>
      <c r="K27" s="400">
        <v>4</v>
      </c>
      <c r="L27" s="401">
        <v>4</v>
      </c>
      <c r="M27" s="401">
        <f t="shared" si="0"/>
        <v>128</v>
      </c>
      <c r="N27" s="401">
        <v>136</v>
      </c>
      <c r="O27" s="400">
        <v>5</v>
      </c>
      <c r="P27" s="401">
        <v>5</v>
      </c>
      <c r="Q27" s="401">
        <f t="shared" si="1"/>
        <v>160</v>
      </c>
      <c r="R27" s="401">
        <v>161</v>
      </c>
      <c r="S27" s="400">
        <v>4</v>
      </c>
      <c r="T27" s="401">
        <v>4</v>
      </c>
      <c r="U27" s="401">
        <f t="shared" si="2"/>
        <v>128</v>
      </c>
      <c r="V27" s="401">
        <v>98</v>
      </c>
      <c r="W27" s="400">
        <v>4</v>
      </c>
      <c r="X27" s="401">
        <v>4</v>
      </c>
      <c r="Y27" s="401">
        <f t="shared" si="3"/>
        <v>128</v>
      </c>
      <c r="Z27" s="401">
        <v>123</v>
      </c>
      <c r="AA27" s="400">
        <v>7</v>
      </c>
      <c r="AB27" s="401">
        <v>7</v>
      </c>
      <c r="AC27" s="401">
        <f t="shared" si="4"/>
        <v>224</v>
      </c>
      <c r="AD27" s="401">
        <v>228</v>
      </c>
      <c r="AE27" s="400"/>
      <c r="AF27" s="401"/>
      <c r="AG27" s="401"/>
      <c r="AH27" s="401"/>
      <c r="AI27" s="400">
        <f t="shared" si="5"/>
        <v>24</v>
      </c>
      <c r="AJ27" s="401">
        <f t="shared" si="6"/>
        <v>24</v>
      </c>
      <c r="AK27" s="401">
        <f t="shared" si="7"/>
        <v>768</v>
      </c>
      <c r="AL27" s="402">
        <f t="shared" si="8"/>
        <v>746</v>
      </c>
      <c r="AM27" s="2">
        <v>3</v>
      </c>
      <c r="AN27" s="24" t="s">
        <v>211</v>
      </c>
      <c r="AO27" s="24" t="s">
        <v>489</v>
      </c>
      <c r="AP27" s="24" t="s">
        <v>288</v>
      </c>
      <c r="AQ27" s="24" t="s">
        <v>489</v>
      </c>
      <c r="AR27" s="46" t="s">
        <v>663</v>
      </c>
      <c r="AS27" s="46" t="s">
        <v>477</v>
      </c>
      <c r="AT27" s="46" t="s">
        <v>486</v>
      </c>
      <c r="AU27" s="24" t="s">
        <v>489</v>
      </c>
      <c r="AV27" s="24" t="s">
        <v>288</v>
      </c>
      <c r="AW27" s="24" t="s">
        <v>489</v>
      </c>
      <c r="AX27" s="46" t="s">
        <v>663</v>
      </c>
      <c r="AY27" s="46" t="s">
        <v>477</v>
      </c>
      <c r="AZ27" s="46" t="s">
        <v>663</v>
      </c>
    </row>
    <row r="28" spans="1:52" ht="36.75" customHeight="1">
      <c r="A28" s="14" t="s">
        <v>268</v>
      </c>
      <c r="B28" s="15" t="s">
        <v>735</v>
      </c>
      <c r="C28" s="14" t="s">
        <v>408</v>
      </c>
      <c r="D28" s="14" t="s">
        <v>409</v>
      </c>
      <c r="E28" s="14" t="s">
        <v>410</v>
      </c>
      <c r="F28" s="14" t="s">
        <v>411</v>
      </c>
      <c r="G28" s="16" t="s">
        <v>412</v>
      </c>
      <c r="H28" s="17">
        <v>0.607638888888889</v>
      </c>
      <c r="I28" s="15" t="s">
        <v>413</v>
      </c>
      <c r="J28" s="15" t="s">
        <v>741</v>
      </c>
      <c r="K28" s="400">
        <v>3</v>
      </c>
      <c r="L28" s="401">
        <v>7</v>
      </c>
      <c r="M28" s="401">
        <f t="shared" si="0"/>
        <v>96</v>
      </c>
      <c r="N28" s="401">
        <v>235</v>
      </c>
      <c r="O28" s="400"/>
      <c r="P28" s="401"/>
      <c r="Q28" s="401">
        <f t="shared" si="1"/>
        <v>0</v>
      </c>
      <c r="R28" s="401"/>
      <c r="S28" s="400">
        <v>4</v>
      </c>
      <c r="T28" s="401">
        <v>4</v>
      </c>
      <c r="U28" s="401">
        <f t="shared" si="2"/>
        <v>128</v>
      </c>
      <c r="V28" s="401">
        <v>110</v>
      </c>
      <c r="W28" s="400">
        <v>2</v>
      </c>
      <c r="X28" s="401">
        <v>1</v>
      </c>
      <c r="Y28" s="401">
        <f t="shared" si="3"/>
        <v>64</v>
      </c>
      <c r="Z28" s="401">
        <v>25</v>
      </c>
      <c r="AA28" s="400"/>
      <c r="AB28" s="401"/>
      <c r="AC28" s="401">
        <f t="shared" si="4"/>
        <v>0</v>
      </c>
      <c r="AD28" s="401"/>
      <c r="AE28" s="400"/>
      <c r="AF28" s="401"/>
      <c r="AG28" s="401"/>
      <c r="AH28" s="401"/>
      <c r="AI28" s="400">
        <f t="shared" si="5"/>
        <v>9</v>
      </c>
      <c r="AJ28" s="401">
        <f t="shared" si="6"/>
        <v>12</v>
      </c>
      <c r="AK28" s="401">
        <f t="shared" si="7"/>
        <v>288</v>
      </c>
      <c r="AL28" s="402">
        <f t="shared" si="8"/>
        <v>370</v>
      </c>
      <c r="AM28" s="2">
        <v>9</v>
      </c>
      <c r="AN28" s="24" t="s">
        <v>409</v>
      </c>
      <c r="AO28" s="24" t="s">
        <v>288</v>
      </c>
      <c r="AP28" s="24" t="s">
        <v>490</v>
      </c>
      <c r="AQ28" s="24" t="s">
        <v>288</v>
      </c>
      <c r="AR28" s="46" t="s">
        <v>490</v>
      </c>
      <c r="AS28" s="46" t="s">
        <v>663</v>
      </c>
      <c r="AT28" s="46" t="s">
        <v>473</v>
      </c>
      <c r="AU28" s="24" t="s">
        <v>288</v>
      </c>
      <c r="AV28" s="24" t="s">
        <v>490</v>
      </c>
      <c r="AW28" s="24" t="s">
        <v>288</v>
      </c>
      <c r="AX28" s="46" t="s">
        <v>490</v>
      </c>
      <c r="AY28" s="46" t="s">
        <v>663</v>
      </c>
      <c r="AZ28" s="46" t="s">
        <v>473</v>
      </c>
    </row>
    <row r="29" spans="1:52" ht="24" customHeight="1">
      <c r="A29" s="14" t="s">
        <v>268</v>
      </c>
      <c r="B29" s="15" t="s">
        <v>735</v>
      </c>
      <c r="C29" s="14" t="s">
        <v>619</v>
      </c>
      <c r="D29" s="14" t="s">
        <v>620</v>
      </c>
      <c r="E29" s="14" t="s">
        <v>621</v>
      </c>
      <c r="F29" s="14" t="s">
        <v>616</v>
      </c>
      <c r="G29" s="16" t="s">
        <v>617</v>
      </c>
      <c r="H29" s="17">
        <v>0.6145833333333334</v>
      </c>
      <c r="I29" s="15" t="s">
        <v>4</v>
      </c>
      <c r="J29" s="15"/>
      <c r="K29" s="400">
        <v>9</v>
      </c>
      <c r="L29" s="401">
        <v>9</v>
      </c>
      <c r="M29" s="401">
        <f t="shared" si="0"/>
        <v>288</v>
      </c>
      <c r="N29" s="401">
        <v>314</v>
      </c>
      <c r="O29" s="400">
        <v>4</v>
      </c>
      <c r="P29" s="401">
        <v>4</v>
      </c>
      <c r="Q29" s="401">
        <f t="shared" si="1"/>
        <v>128</v>
      </c>
      <c r="R29" s="401">
        <v>124</v>
      </c>
      <c r="S29" s="400">
        <v>4</v>
      </c>
      <c r="T29" s="401">
        <v>4</v>
      </c>
      <c r="U29" s="401">
        <f t="shared" si="2"/>
        <v>128</v>
      </c>
      <c r="V29" s="401">
        <v>107</v>
      </c>
      <c r="W29" s="400">
        <v>4</v>
      </c>
      <c r="X29" s="401">
        <v>4</v>
      </c>
      <c r="Y29" s="401">
        <f t="shared" si="3"/>
        <v>128</v>
      </c>
      <c r="Z29" s="401">
        <v>87</v>
      </c>
      <c r="AA29" s="400"/>
      <c r="AB29" s="401"/>
      <c r="AC29" s="401">
        <f t="shared" si="4"/>
        <v>0</v>
      </c>
      <c r="AD29" s="401"/>
      <c r="AE29" s="400"/>
      <c r="AF29" s="401"/>
      <c r="AG29" s="401"/>
      <c r="AH29" s="401"/>
      <c r="AI29" s="400">
        <f t="shared" si="5"/>
        <v>21</v>
      </c>
      <c r="AJ29" s="401">
        <f t="shared" si="6"/>
        <v>21</v>
      </c>
      <c r="AK29" s="401">
        <f t="shared" si="7"/>
        <v>672</v>
      </c>
      <c r="AL29" s="402">
        <f t="shared" si="8"/>
        <v>632</v>
      </c>
      <c r="AM29" s="2">
        <v>7</v>
      </c>
      <c r="AN29" s="24" t="s">
        <v>620</v>
      </c>
      <c r="AO29" s="24" t="s">
        <v>692</v>
      </c>
      <c r="AP29" s="24" t="s">
        <v>285</v>
      </c>
      <c r="AQ29" s="24" t="s">
        <v>692</v>
      </c>
      <c r="AR29" s="46" t="s">
        <v>285</v>
      </c>
      <c r="AS29" s="46" t="s">
        <v>663</v>
      </c>
      <c r="AT29" s="46" t="s">
        <v>473</v>
      </c>
      <c r="AU29" s="24" t="s">
        <v>692</v>
      </c>
      <c r="AV29" s="24" t="s">
        <v>285</v>
      </c>
      <c r="AW29" s="24" t="s">
        <v>692</v>
      </c>
      <c r="AX29" s="46" t="s">
        <v>285</v>
      </c>
      <c r="AY29" s="46" t="s">
        <v>663</v>
      </c>
      <c r="AZ29" s="46" t="s">
        <v>663</v>
      </c>
    </row>
    <row r="30" spans="1:52" ht="13.5">
      <c r="A30" s="14" t="s">
        <v>268</v>
      </c>
      <c r="B30" s="15" t="s">
        <v>622</v>
      </c>
      <c r="C30" s="14" t="s">
        <v>816</v>
      </c>
      <c r="D30" s="14" t="s">
        <v>628</v>
      </c>
      <c r="E30" s="14" t="s">
        <v>629</v>
      </c>
      <c r="F30" s="14" t="s">
        <v>630</v>
      </c>
      <c r="G30" s="16" t="s">
        <v>631</v>
      </c>
      <c r="H30" s="17">
        <v>0.40625</v>
      </c>
      <c r="I30" s="15" t="s">
        <v>264</v>
      </c>
      <c r="J30" s="15"/>
      <c r="K30" s="400">
        <v>11</v>
      </c>
      <c r="L30" s="401">
        <v>10</v>
      </c>
      <c r="M30" s="401">
        <f t="shared" si="0"/>
        <v>352</v>
      </c>
      <c r="N30" s="401">
        <v>358</v>
      </c>
      <c r="O30" s="400">
        <v>18</v>
      </c>
      <c r="P30" s="401">
        <v>22</v>
      </c>
      <c r="Q30" s="401">
        <f t="shared" si="1"/>
        <v>576</v>
      </c>
      <c r="R30" s="401">
        <v>780</v>
      </c>
      <c r="S30" s="400">
        <v>24</v>
      </c>
      <c r="T30" s="401">
        <v>9</v>
      </c>
      <c r="U30" s="401">
        <f t="shared" si="2"/>
        <v>768</v>
      </c>
      <c r="V30" s="401">
        <v>359</v>
      </c>
      <c r="W30" s="400">
        <v>18</v>
      </c>
      <c r="X30" s="401">
        <v>15</v>
      </c>
      <c r="Y30" s="401">
        <f t="shared" si="3"/>
        <v>576</v>
      </c>
      <c r="Z30" s="401">
        <v>539</v>
      </c>
      <c r="AA30" s="400">
        <v>17</v>
      </c>
      <c r="AB30" s="401">
        <v>16</v>
      </c>
      <c r="AC30" s="401">
        <f t="shared" si="4"/>
        <v>544</v>
      </c>
      <c r="AD30" s="401">
        <v>541</v>
      </c>
      <c r="AE30" s="400"/>
      <c r="AF30" s="401"/>
      <c r="AG30" s="401"/>
      <c r="AH30" s="401"/>
      <c r="AI30" s="400">
        <f t="shared" si="5"/>
        <v>88</v>
      </c>
      <c r="AJ30" s="401">
        <f t="shared" si="6"/>
        <v>72</v>
      </c>
      <c r="AK30" s="401">
        <f t="shared" si="7"/>
        <v>2816</v>
      </c>
      <c r="AL30" s="402">
        <f t="shared" si="8"/>
        <v>2577</v>
      </c>
      <c r="AM30" s="2">
        <v>28</v>
      </c>
      <c r="AN30" s="24" t="s">
        <v>628</v>
      </c>
      <c r="AO30" s="24" t="s">
        <v>284</v>
      </c>
      <c r="AP30" s="24" t="s">
        <v>284</v>
      </c>
      <c r="AQ30" s="24" t="s">
        <v>284</v>
      </c>
      <c r="AR30" s="46" t="s">
        <v>672</v>
      </c>
      <c r="AS30" s="46" t="s">
        <v>672</v>
      </c>
      <c r="AT30" s="46" t="s">
        <v>672</v>
      </c>
      <c r="AU30" s="24" t="s">
        <v>284</v>
      </c>
      <c r="AV30" s="24" t="s">
        <v>284</v>
      </c>
      <c r="AW30" s="24" t="s">
        <v>284</v>
      </c>
      <c r="AX30" s="46" t="s">
        <v>672</v>
      </c>
      <c r="AY30" s="46" t="s">
        <v>672</v>
      </c>
      <c r="AZ30" s="46" t="s">
        <v>672</v>
      </c>
    </row>
    <row r="31" spans="1:52" ht="21" customHeight="1">
      <c r="A31" s="14" t="s">
        <v>268</v>
      </c>
      <c r="B31" s="15" t="s">
        <v>622</v>
      </c>
      <c r="C31" s="14" t="s">
        <v>821</v>
      </c>
      <c r="D31" s="14" t="s">
        <v>822</v>
      </c>
      <c r="E31" s="14" t="s">
        <v>823</v>
      </c>
      <c r="F31" s="14" t="s">
        <v>824</v>
      </c>
      <c r="G31" s="16" t="s">
        <v>825</v>
      </c>
      <c r="H31" s="17">
        <v>0.375</v>
      </c>
      <c r="I31" s="15" t="s">
        <v>264</v>
      </c>
      <c r="J31" s="15"/>
      <c r="K31" s="400">
        <v>7</v>
      </c>
      <c r="L31" s="401">
        <v>7</v>
      </c>
      <c r="M31" s="401">
        <f t="shared" si="0"/>
        <v>224</v>
      </c>
      <c r="N31" s="401">
        <v>237</v>
      </c>
      <c r="O31" s="400">
        <v>6</v>
      </c>
      <c r="P31" s="401">
        <v>4</v>
      </c>
      <c r="Q31" s="401">
        <f t="shared" si="1"/>
        <v>192</v>
      </c>
      <c r="R31" s="401">
        <v>104</v>
      </c>
      <c r="S31" s="400">
        <v>4</v>
      </c>
      <c r="T31" s="401">
        <v>4</v>
      </c>
      <c r="U31" s="401">
        <f t="shared" si="2"/>
        <v>128</v>
      </c>
      <c r="V31" s="401">
        <v>133</v>
      </c>
      <c r="W31" s="400">
        <v>4</v>
      </c>
      <c r="X31" s="401">
        <v>3</v>
      </c>
      <c r="Y31" s="401">
        <f t="shared" si="3"/>
        <v>128</v>
      </c>
      <c r="Z31" s="401">
        <v>78</v>
      </c>
      <c r="AA31" s="400">
        <v>3</v>
      </c>
      <c r="AB31" s="401">
        <v>4</v>
      </c>
      <c r="AC31" s="401">
        <f t="shared" si="4"/>
        <v>96</v>
      </c>
      <c r="AD31" s="401">
        <v>141</v>
      </c>
      <c r="AE31" s="400"/>
      <c r="AF31" s="401"/>
      <c r="AG31" s="401"/>
      <c r="AH31" s="401"/>
      <c r="AI31" s="400">
        <f t="shared" si="5"/>
        <v>24</v>
      </c>
      <c r="AJ31" s="401">
        <f t="shared" si="6"/>
        <v>22</v>
      </c>
      <c r="AK31" s="401">
        <f t="shared" si="7"/>
        <v>768</v>
      </c>
      <c r="AL31" s="402">
        <f t="shared" si="8"/>
        <v>693</v>
      </c>
      <c r="AM31" s="2">
        <v>12</v>
      </c>
      <c r="AN31" s="24" t="s">
        <v>822</v>
      </c>
      <c r="AO31" s="24" t="s">
        <v>488</v>
      </c>
      <c r="AP31" s="24" t="s">
        <v>288</v>
      </c>
      <c r="AQ31" s="24" t="s">
        <v>476</v>
      </c>
      <c r="AR31" s="46" t="s">
        <v>288</v>
      </c>
      <c r="AS31" s="46" t="s">
        <v>477</v>
      </c>
      <c r="AT31" s="46" t="s">
        <v>477</v>
      </c>
      <c r="AU31" s="24" t="s">
        <v>488</v>
      </c>
      <c r="AV31" s="24" t="s">
        <v>288</v>
      </c>
      <c r="AW31" s="24" t="s">
        <v>476</v>
      </c>
      <c r="AX31" s="46" t="s">
        <v>288</v>
      </c>
      <c r="AY31" s="46" t="s">
        <v>477</v>
      </c>
      <c r="AZ31" s="46" t="s">
        <v>663</v>
      </c>
    </row>
    <row r="32" spans="1:52" ht="27.75">
      <c r="A32" s="14" t="s">
        <v>268</v>
      </c>
      <c r="B32" s="15" t="s">
        <v>622</v>
      </c>
      <c r="C32" s="14" t="s">
        <v>826</v>
      </c>
      <c r="D32" s="14" t="s">
        <v>827</v>
      </c>
      <c r="E32" s="14" t="s">
        <v>828</v>
      </c>
      <c r="F32" s="14" t="s">
        <v>829</v>
      </c>
      <c r="G32" s="16" t="s">
        <v>639</v>
      </c>
      <c r="H32" s="17">
        <v>0.3819444444444444</v>
      </c>
      <c r="I32" s="15" t="s">
        <v>640</v>
      </c>
      <c r="J32" s="15"/>
      <c r="K32" s="400">
        <v>5</v>
      </c>
      <c r="L32" s="401">
        <v>4</v>
      </c>
      <c r="M32" s="401">
        <f t="shared" si="0"/>
        <v>160</v>
      </c>
      <c r="N32" s="401">
        <v>135</v>
      </c>
      <c r="O32" s="400">
        <v>4</v>
      </c>
      <c r="P32" s="401">
        <v>3</v>
      </c>
      <c r="Q32" s="401">
        <f t="shared" si="1"/>
        <v>128</v>
      </c>
      <c r="R32" s="401">
        <v>93</v>
      </c>
      <c r="S32" s="400">
        <v>4</v>
      </c>
      <c r="T32" s="401">
        <v>4</v>
      </c>
      <c r="U32" s="401">
        <f t="shared" si="2"/>
        <v>128</v>
      </c>
      <c r="V32" s="401">
        <v>124</v>
      </c>
      <c r="W32" s="400">
        <v>3</v>
      </c>
      <c r="X32" s="401">
        <v>3</v>
      </c>
      <c r="Y32" s="401">
        <f t="shared" si="3"/>
        <v>96</v>
      </c>
      <c r="Z32" s="401">
        <v>101</v>
      </c>
      <c r="AA32" s="400">
        <v>3</v>
      </c>
      <c r="AB32" s="401">
        <v>2</v>
      </c>
      <c r="AC32" s="401">
        <f t="shared" si="4"/>
        <v>96</v>
      </c>
      <c r="AD32" s="401">
        <v>63</v>
      </c>
      <c r="AE32" s="400"/>
      <c r="AF32" s="401"/>
      <c r="AG32" s="401"/>
      <c r="AH32" s="401"/>
      <c r="AI32" s="400">
        <f t="shared" si="5"/>
        <v>19</v>
      </c>
      <c r="AJ32" s="401">
        <f t="shared" si="6"/>
        <v>16</v>
      </c>
      <c r="AK32" s="401">
        <f t="shared" si="7"/>
        <v>608</v>
      </c>
      <c r="AL32" s="402">
        <f t="shared" si="8"/>
        <v>516</v>
      </c>
      <c r="AM32" s="2">
        <v>10</v>
      </c>
      <c r="AN32" s="24" t="s">
        <v>827</v>
      </c>
      <c r="AO32" s="72" t="s">
        <v>288</v>
      </c>
      <c r="AP32" s="72" t="s">
        <v>288</v>
      </c>
      <c r="AQ32" s="72" t="s">
        <v>288</v>
      </c>
      <c r="AR32" s="72" t="s">
        <v>288</v>
      </c>
      <c r="AS32" s="46" t="s">
        <v>477</v>
      </c>
      <c r="AT32" s="46" t="s">
        <v>663</v>
      </c>
      <c r="AU32" s="72" t="s">
        <v>663</v>
      </c>
      <c r="AV32" s="72" t="s">
        <v>288</v>
      </c>
      <c r="AW32" s="72" t="s">
        <v>288</v>
      </c>
      <c r="AX32" s="72" t="s">
        <v>288</v>
      </c>
      <c r="AY32" s="46" t="s">
        <v>477</v>
      </c>
      <c r="AZ32" s="46" t="s">
        <v>663</v>
      </c>
    </row>
    <row r="33" spans="1:52" ht="27.75" customHeight="1">
      <c r="A33" s="14" t="s">
        <v>268</v>
      </c>
      <c r="B33" s="15" t="s">
        <v>492</v>
      </c>
      <c r="C33" s="14" t="s">
        <v>575</v>
      </c>
      <c r="D33" s="14" t="s">
        <v>576</v>
      </c>
      <c r="E33" s="14" t="s">
        <v>577</v>
      </c>
      <c r="F33" s="14" t="s">
        <v>578</v>
      </c>
      <c r="G33" s="16" t="s">
        <v>579</v>
      </c>
      <c r="H33" s="17">
        <v>0.4583333333333333</v>
      </c>
      <c r="I33" s="15" t="s">
        <v>264</v>
      </c>
      <c r="J33" s="15"/>
      <c r="K33" s="400">
        <v>3</v>
      </c>
      <c r="L33" s="401">
        <v>6</v>
      </c>
      <c r="M33" s="401">
        <f t="shared" si="0"/>
        <v>96</v>
      </c>
      <c r="N33" s="401">
        <v>151</v>
      </c>
      <c r="O33" s="400">
        <v>4</v>
      </c>
      <c r="P33" s="401">
        <v>2</v>
      </c>
      <c r="Q33" s="401">
        <f t="shared" si="1"/>
        <v>128</v>
      </c>
      <c r="R33" s="401">
        <v>57</v>
      </c>
      <c r="S33" s="400">
        <v>6</v>
      </c>
      <c r="T33" s="401">
        <v>4</v>
      </c>
      <c r="U33" s="401">
        <f t="shared" si="2"/>
        <v>192</v>
      </c>
      <c r="V33" s="401">
        <v>145</v>
      </c>
      <c r="W33" s="400">
        <v>3</v>
      </c>
      <c r="X33" s="401">
        <v>2</v>
      </c>
      <c r="Y33" s="401">
        <f t="shared" si="3"/>
        <v>96</v>
      </c>
      <c r="Z33" s="401">
        <v>56</v>
      </c>
      <c r="AA33" s="400">
        <v>3</v>
      </c>
      <c r="AB33" s="401">
        <v>4</v>
      </c>
      <c r="AC33" s="401">
        <f t="shared" si="4"/>
        <v>96</v>
      </c>
      <c r="AD33" s="401">
        <v>99</v>
      </c>
      <c r="AE33" s="400"/>
      <c r="AF33" s="401"/>
      <c r="AG33" s="401"/>
      <c r="AH33" s="401"/>
      <c r="AI33" s="400">
        <f t="shared" si="5"/>
        <v>19</v>
      </c>
      <c r="AJ33" s="401">
        <f t="shared" si="6"/>
        <v>18</v>
      </c>
      <c r="AK33" s="401">
        <f t="shared" si="7"/>
        <v>608</v>
      </c>
      <c r="AL33" s="402">
        <f t="shared" si="8"/>
        <v>508</v>
      </c>
      <c r="AM33" s="2">
        <v>13</v>
      </c>
      <c r="AN33" s="14" t="s">
        <v>576</v>
      </c>
      <c r="AO33" s="24" t="s">
        <v>288</v>
      </c>
      <c r="AP33" s="24" t="s">
        <v>488</v>
      </c>
      <c r="AQ33" s="24" t="s">
        <v>288</v>
      </c>
      <c r="AR33" s="46" t="s">
        <v>488</v>
      </c>
      <c r="AS33" s="46" t="s">
        <v>477</v>
      </c>
      <c r="AT33" s="46" t="s">
        <v>477</v>
      </c>
      <c r="AU33" s="24" t="s">
        <v>288</v>
      </c>
      <c r="AV33" s="24" t="s">
        <v>488</v>
      </c>
      <c r="AW33" s="24" t="s">
        <v>288</v>
      </c>
      <c r="AX33" s="46" t="s">
        <v>488</v>
      </c>
      <c r="AY33" s="46" t="s">
        <v>477</v>
      </c>
      <c r="AZ33" s="46" t="s">
        <v>663</v>
      </c>
    </row>
    <row r="34" spans="1:52" ht="30" customHeight="1">
      <c r="A34" s="18" t="s">
        <v>268</v>
      </c>
      <c r="B34" s="15" t="s">
        <v>492</v>
      </c>
      <c r="C34" s="14" t="s">
        <v>580</v>
      </c>
      <c r="D34" s="14" t="s">
        <v>581</v>
      </c>
      <c r="E34" s="14" t="s">
        <v>582</v>
      </c>
      <c r="F34" s="14" t="s">
        <v>583</v>
      </c>
      <c r="G34" s="16" t="s">
        <v>584</v>
      </c>
      <c r="H34" s="17">
        <v>0.4826388888888889</v>
      </c>
      <c r="I34" s="15" t="s">
        <v>264</v>
      </c>
      <c r="J34" s="15" t="s">
        <v>740</v>
      </c>
      <c r="K34" s="400">
        <v>4</v>
      </c>
      <c r="L34" s="401">
        <v>8</v>
      </c>
      <c r="M34" s="401">
        <f t="shared" si="0"/>
        <v>128</v>
      </c>
      <c r="N34" s="401">
        <v>229</v>
      </c>
      <c r="O34" s="400">
        <v>6</v>
      </c>
      <c r="P34" s="401">
        <v>5</v>
      </c>
      <c r="Q34" s="401">
        <f t="shared" si="1"/>
        <v>192</v>
      </c>
      <c r="R34" s="401">
        <v>141</v>
      </c>
      <c r="S34" s="400">
        <v>5</v>
      </c>
      <c r="T34" s="401">
        <v>4</v>
      </c>
      <c r="U34" s="401">
        <f t="shared" si="2"/>
        <v>160</v>
      </c>
      <c r="V34" s="401">
        <v>123</v>
      </c>
      <c r="W34" s="400">
        <v>4</v>
      </c>
      <c r="X34" s="401">
        <v>3</v>
      </c>
      <c r="Y34" s="401">
        <f t="shared" si="3"/>
        <v>128</v>
      </c>
      <c r="Z34" s="401">
        <v>89</v>
      </c>
      <c r="AA34" s="400">
        <v>4</v>
      </c>
      <c r="AB34" s="401">
        <v>0</v>
      </c>
      <c r="AC34" s="401">
        <f t="shared" si="4"/>
        <v>128</v>
      </c>
      <c r="AD34" s="401"/>
      <c r="AE34" s="400"/>
      <c r="AF34" s="401"/>
      <c r="AG34" s="401"/>
      <c r="AH34" s="401"/>
      <c r="AI34" s="400">
        <f t="shared" si="5"/>
        <v>23</v>
      </c>
      <c r="AJ34" s="401">
        <f t="shared" si="6"/>
        <v>20</v>
      </c>
      <c r="AK34" s="401">
        <f t="shared" si="7"/>
        <v>736</v>
      </c>
      <c r="AL34" s="402">
        <f t="shared" si="8"/>
        <v>582</v>
      </c>
      <c r="AM34" s="2">
        <v>9</v>
      </c>
      <c r="AN34" s="24" t="s">
        <v>581</v>
      </c>
      <c r="AO34" s="24" t="s">
        <v>488</v>
      </c>
      <c r="AP34" s="24" t="s">
        <v>476</v>
      </c>
      <c r="AQ34" s="24" t="s">
        <v>488</v>
      </c>
      <c r="AR34" s="46" t="s">
        <v>488</v>
      </c>
      <c r="AS34" s="46" t="s">
        <v>663</v>
      </c>
      <c r="AT34" s="46" t="s">
        <v>477</v>
      </c>
      <c r="AU34" s="24" t="s">
        <v>488</v>
      </c>
      <c r="AV34" s="24" t="s">
        <v>476</v>
      </c>
      <c r="AW34" s="24" t="s">
        <v>488</v>
      </c>
      <c r="AX34" s="46" t="s">
        <v>488</v>
      </c>
      <c r="AY34" s="46" t="s">
        <v>663</v>
      </c>
      <c r="AZ34" s="46" t="s">
        <v>477</v>
      </c>
    </row>
    <row r="35" spans="1:52" ht="24.75" customHeight="1">
      <c r="A35" s="14" t="s">
        <v>268</v>
      </c>
      <c r="B35" s="15" t="s">
        <v>492</v>
      </c>
      <c r="C35" s="14" t="s">
        <v>375</v>
      </c>
      <c r="D35" s="14" t="s">
        <v>376</v>
      </c>
      <c r="E35" s="14" t="s">
        <v>377</v>
      </c>
      <c r="F35" s="14" t="s">
        <v>378</v>
      </c>
      <c r="G35" s="16" t="s">
        <v>379</v>
      </c>
      <c r="H35" s="17">
        <v>0.517361111111111</v>
      </c>
      <c r="I35" s="15" t="s">
        <v>264</v>
      </c>
      <c r="J35" s="15"/>
      <c r="K35" s="400">
        <v>6</v>
      </c>
      <c r="L35" s="401">
        <v>9</v>
      </c>
      <c r="M35" s="401">
        <f t="shared" si="0"/>
        <v>192</v>
      </c>
      <c r="N35" s="401">
        <v>304</v>
      </c>
      <c r="O35" s="400">
        <v>8</v>
      </c>
      <c r="P35" s="401">
        <v>6</v>
      </c>
      <c r="Q35" s="401">
        <f t="shared" si="1"/>
        <v>256</v>
      </c>
      <c r="R35" s="401">
        <v>171</v>
      </c>
      <c r="S35" s="400">
        <v>8</v>
      </c>
      <c r="T35" s="401">
        <v>6</v>
      </c>
      <c r="U35" s="401">
        <f t="shared" si="2"/>
        <v>256</v>
      </c>
      <c r="V35" s="401">
        <v>154</v>
      </c>
      <c r="W35" s="400">
        <v>5</v>
      </c>
      <c r="X35" s="401">
        <v>7</v>
      </c>
      <c r="Y35" s="401">
        <f t="shared" si="3"/>
        <v>160</v>
      </c>
      <c r="Z35" s="401">
        <v>167</v>
      </c>
      <c r="AA35" s="400">
        <v>5</v>
      </c>
      <c r="AB35" s="401">
        <v>4</v>
      </c>
      <c r="AC35" s="401">
        <f t="shared" si="4"/>
        <v>160</v>
      </c>
      <c r="AD35" s="401">
        <v>102</v>
      </c>
      <c r="AE35" s="400"/>
      <c r="AF35" s="401"/>
      <c r="AG35" s="401"/>
      <c r="AH35" s="401"/>
      <c r="AI35" s="400">
        <f t="shared" si="5"/>
        <v>32</v>
      </c>
      <c r="AJ35" s="401">
        <f t="shared" si="6"/>
        <v>32</v>
      </c>
      <c r="AK35" s="401">
        <f t="shared" si="7"/>
        <v>1024</v>
      </c>
      <c r="AL35" s="402">
        <f t="shared" si="8"/>
        <v>898</v>
      </c>
      <c r="AM35" s="2">
        <v>6</v>
      </c>
      <c r="AN35" s="24" t="s">
        <v>376</v>
      </c>
      <c r="AO35" s="24" t="s">
        <v>286</v>
      </c>
      <c r="AP35" s="24" t="s">
        <v>286</v>
      </c>
      <c r="AQ35" s="24" t="s">
        <v>286</v>
      </c>
      <c r="AR35" s="46" t="s">
        <v>672</v>
      </c>
      <c r="AS35" s="46" t="s">
        <v>672</v>
      </c>
      <c r="AT35" s="46" t="s">
        <v>693</v>
      </c>
      <c r="AU35" s="24" t="s">
        <v>286</v>
      </c>
      <c r="AV35" s="24" t="s">
        <v>286</v>
      </c>
      <c r="AW35" s="24" t="s">
        <v>286</v>
      </c>
      <c r="AX35" s="46" t="s">
        <v>672</v>
      </c>
      <c r="AY35" s="46" t="s">
        <v>672</v>
      </c>
      <c r="AZ35" s="46" t="s">
        <v>663</v>
      </c>
    </row>
    <row r="36" spans="1:52" ht="27.75">
      <c r="A36" s="14" t="s">
        <v>268</v>
      </c>
      <c r="B36" s="15" t="s">
        <v>492</v>
      </c>
      <c r="C36" s="14" t="s">
        <v>380</v>
      </c>
      <c r="D36" s="14" t="s">
        <v>381</v>
      </c>
      <c r="E36" s="14" t="s">
        <v>382</v>
      </c>
      <c r="F36" s="14" t="s">
        <v>383</v>
      </c>
      <c r="G36" s="16" t="s">
        <v>384</v>
      </c>
      <c r="H36" s="17">
        <v>0.5277777777777778</v>
      </c>
      <c r="I36" s="15" t="s">
        <v>264</v>
      </c>
      <c r="J36" s="15"/>
      <c r="K36" s="400">
        <v>3</v>
      </c>
      <c r="L36" s="401">
        <v>3</v>
      </c>
      <c r="M36" s="401">
        <f aca="true" t="shared" si="9" ref="M36:M67">SUM(K36*32)</f>
        <v>96</v>
      </c>
      <c r="N36" s="401">
        <v>84</v>
      </c>
      <c r="O36" s="400">
        <v>2</v>
      </c>
      <c r="P36" s="401">
        <v>2</v>
      </c>
      <c r="Q36" s="401">
        <f aca="true" t="shared" si="10" ref="Q36:Q67">SUM(O36*32)</f>
        <v>64</v>
      </c>
      <c r="R36" s="401">
        <v>50</v>
      </c>
      <c r="S36" s="400">
        <v>2</v>
      </c>
      <c r="T36" s="401">
        <v>2</v>
      </c>
      <c r="U36" s="401">
        <f aca="true" t="shared" si="11" ref="U36:U67">SUM(S36*32)</f>
        <v>64</v>
      </c>
      <c r="V36" s="401">
        <v>50</v>
      </c>
      <c r="W36" s="400">
        <v>3</v>
      </c>
      <c r="X36" s="401">
        <v>2</v>
      </c>
      <c r="Y36" s="401">
        <f aca="true" t="shared" si="12" ref="Y36:Y67">SUM(W36*32)</f>
        <v>96</v>
      </c>
      <c r="Z36" s="401">
        <v>60</v>
      </c>
      <c r="AA36" s="400">
        <v>2</v>
      </c>
      <c r="AB36" s="401">
        <v>1</v>
      </c>
      <c r="AC36" s="401">
        <f aca="true" t="shared" si="13" ref="AC36:AC67">SUM(AA36*32)</f>
        <v>64</v>
      </c>
      <c r="AD36" s="401">
        <v>32</v>
      </c>
      <c r="AE36" s="400"/>
      <c r="AF36" s="401"/>
      <c r="AG36" s="401"/>
      <c r="AH36" s="401"/>
      <c r="AI36" s="400">
        <f aca="true" t="shared" si="14" ref="AI36:AI72">SUM(K36,O36,S36,W36,AA36,AE36)</f>
        <v>12</v>
      </c>
      <c r="AJ36" s="401">
        <f aca="true" t="shared" si="15" ref="AJ36:AJ72">SUM(L36,P36,T36,X36,AB36,AF36)</f>
        <v>10</v>
      </c>
      <c r="AK36" s="401">
        <f aca="true" t="shared" si="16" ref="AK36:AK58">SUM(M36,Q36,U36+Y36+AC36+AG36)</f>
        <v>384</v>
      </c>
      <c r="AL36" s="402">
        <f aca="true" t="shared" si="17" ref="AL36:AL67">SUM(N36,R36,V36,Z36,AD36,AH36,)</f>
        <v>276</v>
      </c>
      <c r="AM36" s="2">
        <v>2</v>
      </c>
      <c r="AN36" s="24" t="s">
        <v>381</v>
      </c>
      <c r="AO36" s="24" t="s">
        <v>694</v>
      </c>
      <c r="AP36" s="24" t="s">
        <v>476</v>
      </c>
      <c r="AQ36" s="24" t="s">
        <v>694</v>
      </c>
      <c r="AR36" s="46" t="s">
        <v>476</v>
      </c>
      <c r="AS36" s="46" t="s">
        <v>476</v>
      </c>
      <c r="AT36" s="46" t="s">
        <v>695</v>
      </c>
      <c r="AU36" s="24" t="s">
        <v>694</v>
      </c>
      <c r="AV36" s="24" t="s">
        <v>476</v>
      </c>
      <c r="AW36" s="24" t="s">
        <v>694</v>
      </c>
      <c r="AX36" s="46" t="s">
        <v>476</v>
      </c>
      <c r="AY36" s="46" t="s">
        <v>476</v>
      </c>
      <c r="AZ36" s="46" t="s">
        <v>695</v>
      </c>
    </row>
    <row r="37" spans="1:52" ht="27.75">
      <c r="A37" s="14" t="s">
        <v>268</v>
      </c>
      <c r="B37" s="15" t="s">
        <v>492</v>
      </c>
      <c r="C37" s="14" t="s">
        <v>389</v>
      </c>
      <c r="D37" s="14" t="s">
        <v>390</v>
      </c>
      <c r="E37" s="14" t="s">
        <v>391</v>
      </c>
      <c r="F37" s="14" t="s">
        <v>601</v>
      </c>
      <c r="G37" s="20" t="s">
        <v>602</v>
      </c>
      <c r="H37" s="17">
        <v>0.5625</v>
      </c>
      <c r="I37" s="15" t="s">
        <v>264</v>
      </c>
      <c r="J37" s="15"/>
      <c r="K37" s="400">
        <v>7</v>
      </c>
      <c r="L37" s="401">
        <v>12</v>
      </c>
      <c r="M37" s="401">
        <f t="shared" si="9"/>
        <v>224</v>
      </c>
      <c r="N37" s="401">
        <v>415</v>
      </c>
      <c r="O37" s="400">
        <v>13</v>
      </c>
      <c r="P37" s="401">
        <v>6</v>
      </c>
      <c r="Q37" s="401">
        <f t="shared" si="10"/>
        <v>416</v>
      </c>
      <c r="R37" s="401">
        <v>230</v>
      </c>
      <c r="S37" s="400">
        <v>9</v>
      </c>
      <c r="T37" s="401">
        <v>5</v>
      </c>
      <c r="U37" s="401">
        <f t="shared" si="11"/>
        <v>288</v>
      </c>
      <c r="V37" s="401">
        <v>177</v>
      </c>
      <c r="W37" s="400">
        <v>8</v>
      </c>
      <c r="X37" s="401">
        <v>5</v>
      </c>
      <c r="Y37" s="401">
        <f t="shared" si="12"/>
        <v>256</v>
      </c>
      <c r="Z37" s="401">
        <v>171</v>
      </c>
      <c r="AA37" s="400">
        <v>7</v>
      </c>
      <c r="AB37" s="401">
        <v>5</v>
      </c>
      <c r="AC37" s="401">
        <f t="shared" si="13"/>
        <v>224</v>
      </c>
      <c r="AD37" s="401">
        <v>174</v>
      </c>
      <c r="AE37" s="400"/>
      <c r="AF37" s="401"/>
      <c r="AG37" s="401"/>
      <c r="AH37" s="401"/>
      <c r="AI37" s="400">
        <f t="shared" si="14"/>
        <v>44</v>
      </c>
      <c r="AJ37" s="401">
        <f t="shared" si="15"/>
        <v>33</v>
      </c>
      <c r="AK37" s="401">
        <f t="shared" si="16"/>
        <v>1408</v>
      </c>
      <c r="AL37" s="402">
        <f t="shared" si="17"/>
        <v>1167</v>
      </c>
      <c r="AM37" s="2">
        <v>18</v>
      </c>
      <c r="AN37" s="24" t="s">
        <v>390</v>
      </c>
      <c r="AO37" s="24" t="s">
        <v>288</v>
      </c>
      <c r="AP37" s="72" t="s">
        <v>288</v>
      </c>
      <c r="AQ37" s="72" t="s">
        <v>288</v>
      </c>
      <c r="AR37" s="72" t="s">
        <v>288</v>
      </c>
      <c r="AS37" s="46" t="s">
        <v>477</v>
      </c>
      <c r="AT37" s="46" t="s">
        <v>478</v>
      </c>
      <c r="AU37" s="24" t="s">
        <v>288</v>
      </c>
      <c r="AV37" s="72" t="s">
        <v>288</v>
      </c>
      <c r="AW37" s="72" t="s">
        <v>288</v>
      </c>
      <c r="AX37" s="72" t="s">
        <v>288</v>
      </c>
      <c r="AY37" s="46" t="s">
        <v>477</v>
      </c>
      <c r="AZ37" s="46" t="s">
        <v>478</v>
      </c>
    </row>
    <row r="38" spans="1:52" ht="13.5">
      <c r="A38" s="14" t="s">
        <v>268</v>
      </c>
      <c r="B38" s="15" t="s">
        <v>492</v>
      </c>
      <c r="C38" s="14" t="s">
        <v>603</v>
      </c>
      <c r="D38" s="14" t="s">
        <v>396</v>
      </c>
      <c r="E38" s="14" t="s">
        <v>397</v>
      </c>
      <c r="F38" s="14" t="s">
        <v>398</v>
      </c>
      <c r="G38" s="16" t="s">
        <v>399</v>
      </c>
      <c r="H38" s="17">
        <v>0.5729166666666666</v>
      </c>
      <c r="I38" s="15" t="s">
        <v>264</v>
      </c>
      <c r="J38" s="15"/>
      <c r="K38" s="400">
        <v>4</v>
      </c>
      <c r="L38" s="401">
        <v>7</v>
      </c>
      <c r="M38" s="401">
        <f t="shared" si="9"/>
        <v>128</v>
      </c>
      <c r="N38" s="401">
        <v>186</v>
      </c>
      <c r="O38" s="400">
        <v>5</v>
      </c>
      <c r="P38" s="401">
        <v>4</v>
      </c>
      <c r="Q38" s="401">
        <f t="shared" si="10"/>
        <v>160</v>
      </c>
      <c r="R38" s="401">
        <v>98</v>
      </c>
      <c r="S38" s="400">
        <v>7</v>
      </c>
      <c r="T38" s="401">
        <v>4</v>
      </c>
      <c r="U38" s="401">
        <f t="shared" si="11"/>
        <v>224</v>
      </c>
      <c r="V38" s="401">
        <v>137</v>
      </c>
      <c r="W38" s="400">
        <v>6</v>
      </c>
      <c r="X38" s="401">
        <v>5</v>
      </c>
      <c r="Y38" s="401">
        <f t="shared" si="12"/>
        <v>192</v>
      </c>
      <c r="Z38" s="401">
        <v>147</v>
      </c>
      <c r="AA38" s="400">
        <v>5</v>
      </c>
      <c r="AB38" s="401">
        <v>4</v>
      </c>
      <c r="AC38" s="401">
        <f t="shared" si="13"/>
        <v>160</v>
      </c>
      <c r="AD38" s="401">
        <v>96</v>
      </c>
      <c r="AE38" s="400"/>
      <c r="AF38" s="401"/>
      <c r="AG38" s="401"/>
      <c r="AH38" s="401"/>
      <c r="AI38" s="400">
        <f t="shared" si="14"/>
        <v>27</v>
      </c>
      <c r="AJ38" s="401">
        <f t="shared" si="15"/>
        <v>24</v>
      </c>
      <c r="AK38" s="401">
        <f t="shared" si="16"/>
        <v>864</v>
      </c>
      <c r="AL38" s="402">
        <f t="shared" si="17"/>
        <v>664</v>
      </c>
      <c r="AM38" s="2">
        <v>14</v>
      </c>
      <c r="AN38" s="24" t="s">
        <v>396</v>
      </c>
      <c r="AO38" s="24" t="s">
        <v>288</v>
      </c>
      <c r="AP38" s="24" t="s">
        <v>477</v>
      </c>
      <c r="AQ38" s="24" t="s">
        <v>494</v>
      </c>
      <c r="AR38" s="46" t="s">
        <v>288</v>
      </c>
      <c r="AS38" s="46" t="s">
        <v>494</v>
      </c>
      <c r="AT38" s="46" t="s">
        <v>477</v>
      </c>
      <c r="AU38" s="24" t="s">
        <v>288</v>
      </c>
      <c r="AV38" s="24" t="s">
        <v>477</v>
      </c>
      <c r="AW38" s="24" t="s">
        <v>494</v>
      </c>
      <c r="AX38" s="46" t="s">
        <v>288</v>
      </c>
      <c r="AY38" s="46" t="s">
        <v>494</v>
      </c>
      <c r="AZ38" s="46" t="s">
        <v>477</v>
      </c>
    </row>
    <row r="39" spans="1:52" ht="33" customHeight="1">
      <c r="A39" s="14" t="s">
        <v>268</v>
      </c>
      <c r="B39" s="15" t="s">
        <v>492</v>
      </c>
      <c r="C39" s="14" t="s">
        <v>400</v>
      </c>
      <c r="D39" s="14" t="s">
        <v>401</v>
      </c>
      <c r="E39" s="14" t="s">
        <v>402</v>
      </c>
      <c r="F39" s="14" t="s">
        <v>403</v>
      </c>
      <c r="G39" s="16" t="s">
        <v>404</v>
      </c>
      <c r="H39" s="17">
        <v>0.5833333333333334</v>
      </c>
      <c r="I39" s="15" t="s">
        <v>264</v>
      </c>
      <c r="J39" s="15"/>
      <c r="K39" s="400"/>
      <c r="L39" s="401"/>
      <c r="M39" s="401">
        <f t="shared" si="9"/>
        <v>0</v>
      </c>
      <c r="N39" s="401"/>
      <c r="O39" s="400">
        <v>10</v>
      </c>
      <c r="P39" s="401">
        <v>9</v>
      </c>
      <c r="Q39" s="401">
        <f t="shared" si="10"/>
        <v>320</v>
      </c>
      <c r="R39" s="401">
        <v>262</v>
      </c>
      <c r="S39" s="400">
        <v>4</v>
      </c>
      <c r="T39" s="401">
        <v>6</v>
      </c>
      <c r="U39" s="401">
        <f t="shared" si="11"/>
        <v>128</v>
      </c>
      <c r="V39" s="401">
        <v>234</v>
      </c>
      <c r="W39" s="400">
        <v>4</v>
      </c>
      <c r="X39" s="401">
        <v>4</v>
      </c>
      <c r="Y39" s="401">
        <f t="shared" si="12"/>
        <v>128</v>
      </c>
      <c r="Z39" s="401">
        <v>190</v>
      </c>
      <c r="AA39" s="400">
        <v>6</v>
      </c>
      <c r="AB39" s="401">
        <v>4</v>
      </c>
      <c r="AC39" s="401">
        <f t="shared" si="13"/>
        <v>192</v>
      </c>
      <c r="AD39" s="401">
        <v>121</v>
      </c>
      <c r="AE39" s="400"/>
      <c r="AF39" s="401"/>
      <c r="AG39" s="401"/>
      <c r="AH39" s="401"/>
      <c r="AI39" s="400">
        <f t="shared" si="14"/>
        <v>24</v>
      </c>
      <c r="AJ39" s="401">
        <f t="shared" si="15"/>
        <v>23</v>
      </c>
      <c r="AK39" s="401">
        <f t="shared" si="16"/>
        <v>768</v>
      </c>
      <c r="AL39" s="402">
        <f t="shared" si="17"/>
        <v>807</v>
      </c>
      <c r="AM39" s="2">
        <v>10</v>
      </c>
      <c r="AN39" s="24" t="s">
        <v>401</v>
      </c>
      <c r="AO39" s="24" t="s">
        <v>288</v>
      </c>
      <c r="AP39" s="72" t="s">
        <v>288</v>
      </c>
      <c r="AQ39" s="24" t="s">
        <v>285</v>
      </c>
      <c r="AR39" s="46" t="s">
        <v>285</v>
      </c>
      <c r="AS39" s="46" t="s">
        <v>285</v>
      </c>
      <c r="AT39" s="46" t="s">
        <v>480</v>
      </c>
      <c r="AU39" s="24" t="s">
        <v>288</v>
      </c>
      <c r="AV39" s="72" t="s">
        <v>288</v>
      </c>
      <c r="AW39" s="24" t="s">
        <v>285</v>
      </c>
      <c r="AX39" s="46" t="s">
        <v>285</v>
      </c>
      <c r="AY39" s="46" t="s">
        <v>285</v>
      </c>
      <c r="AZ39" s="46" t="s">
        <v>663</v>
      </c>
    </row>
    <row r="40" spans="1:52" ht="27.75">
      <c r="A40" s="14" t="s">
        <v>716</v>
      </c>
      <c r="B40" s="15" t="s">
        <v>269</v>
      </c>
      <c r="C40" s="14" t="s">
        <v>526</v>
      </c>
      <c r="D40" s="14" t="s">
        <v>717</v>
      </c>
      <c r="E40" s="14" t="s">
        <v>718</v>
      </c>
      <c r="F40" s="14" t="s">
        <v>719</v>
      </c>
      <c r="G40" s="16" t="s">
        <v>720</v>
      </c>
      <c r="H40" s="17">
        <v>0.4375</v>
      </c>
      <c r="I40" s="15" t="s">
        <v>264</v>
      </c>
      <c r="J40" s="15"/>
      <c r="K40" s="400">
        <v>0</v>
      </c>
      <c r="L40" s="401">
        <v>2</v>
      </c>
      <c r="M40" s="401">
        <f t="shared" si="9"/>
        <v>0</v>
      </c>
      <c r="N40" s="401">
        <v>36</v>
      </c>
      <c r="O40" s="400"/>
      <c r="P40" s="401"/>
      <c r="Q40" s="401">
        <f t="shared" si="10"/>
        <v>0</v>
      </c>
      <c r="R40" s="401"/>
      <c r="S40" s="400">
        <v>4</v>
      </c>
      <c r="T40" s="401">
        <v>1</v>
      </c>
      <c r="U40" s="401">
        <f t="shared" si="11"/>
        <v>128</v>
      </c>
      <c r="V40" s="401">
        <v>35</v>
      </c>
      <c r="W40" s="400">
        <v>1</v>
      </c>
      <c r="X40" s="401">
        <v>1</v>
      </c>
      <c r="Y40" s="401">
        <f t="shared" si="12"/>
        <v>32</v>
      </c>
      <c r="Z40" s="401">
        <v>23</v>
      </c>
      <c r="AA40" s="400">
        <v>1</v>
      </c>
      <c r="AB40" s="401">
        <v>1</v>
      </c>
      <c r="AC40" s="401">
        <f t="shared" si="13"/>
        <v>32</v>
      </c>
      <c r="AD40" s="401">
        <v>42</v>
      </c>
      <c r="AE40" s="400"/>
      <c r="AF40" s="401"/>
      <c r="AG40" s="401"/>
      <c r="AH40" s="401"/>
      <c r="AI40" s="400">
        <f t="shared" si="14"/>
        <v>6</v>
      </c>
      <c r="AJ40" s="401">
        <f t="shared" si="15"/>
        <v>5</v>
      </c>
      <c r="AK40" s="401">
        <f t="shared" si="16"/>
        <v>192</v>
      </c>
      <c r="AL40" s="402">
        <f t="shared" si="17"/>
        <v>136</v>
      </c>
      <c r="AM40" s="2">
        <v>3</v>
      </c>
      <c r="AN40" s="24" t="s">
        <v>717</v>
      </c>
      <c r="AO40" s="24" t="s">
        <v>495</v>
      </c>
      <c r="AP40" s="24" t="s">
        <v>495</v>
      </c>
      <c r="AQ40" s="24" t="s">
        <v>495</v>
      </c>
      <c r="AR40" s="46" t="s">
        <v>495</v>
      </c>
      <c r="AS40" s="46" t="s">
        <v>496</v>
      </c>
      <c r="AT40" s="46" t="s">
        <v>494</v>
      </c>
      <c r="AU40" s="24" t="s">
        <v>495</v>
      </c>
      <c r="AV40" s="24" t="s">
        <v>495</v>
      </c>
      <c r="AW40" s="24" t="s">
        <v>495</v>
      </c>
      <c r="AX40" s="46" t="s">
        <v>495</v>
      </c>
      <c r="AY40" s="46" t="s">
        <v>496</v>
      </c>
      <c r="AZ40" s="46" t="s">
        <v>494</v>
      </c>
    </row>
    <row r="41" spans="1:52" ht="29.25" customHeight="1">
      <c r="A41" s="14" t="s">
        <v>716</v>
      </c>
      <c r="B41" s="15" t="s">
        <v>735</v>
      </c>
      <c r="C41" s="14" t="s">
        <v>556</v>
      </c>
      <c r="D41" s="14" t="s">
        <v>557</v>
      </c>
      <c r="E41" s="14" t="s">
        <v>558</v>
      </c>
      <c r="F41" s="14" t="s">
        <v>559</v>
      </c>
      <c r="G41" s="16" t="s">
        <v>560</v>
      </c>
      <c r="H41" s="17">
        <v>0.3854166666666667</v>
      </c>
      <c r="I41" s="15" t="s">
        <v>264</v>
      </c>
      <c r="J41" s="15"/>
      <c r="K41" s="400">
        <v>1</v>
      </c>
      <c r="L41" s="401">
        <v>2</v>
      </c>
      <c r="M41" s="401">
        <f t="shared" si="9"/>
        <v>32</v>
      </c>
      <c r="N41" s="401">
        <v>41</v>
      </c>
      <c r="O41" s="400">
        <v>2</v>
      </c>
      <c r="P41" s="401">
        <v>1</v>
      </c>
      <c r="Q41" s="401">
        <f t="shared" si="10"/>
        <v>64</v>
      </c>
      <c r="R41" s="401">
        <v>27</v>
      </c>
      <c r="S41" s="400">
        <v>1</v>
      </c>
      <c r="T41" s="401">
        <v>2</v>
      </c>
      <c r="U41" s="401">
        <f t="shared" si="11"/>
        <v>32</v>
      </c>
      <c r="V41" s="401">
        <v>35</v>
      </c>
      <c r="W41" s="400">
        <v>1</v>
      </c>
      <c r="X41" s="401">
        <v>1</v>
      </c>
      <c r="Y41" s="401">
        <f t="shared" si="12"/>
        <v>32</v>
      </c>
      <c r="Z41" s="401">
        <v>19</v>
      </c>
      <c r="AA41" s="400">
        <v>1</v>
      </c>
      <c r="AB41" s="401">
        <v>1</v>
      </c>
      <c r="AC41" s="401">
        <f t="shared" si="13"/>
        <v>32</v>
      </c>
      <c r="AD41" s="401">
        <v>31</v>
      </c>
      <c r="AE41" s="400"/>
      <c r="AF41" s="401"/>
      <c r="AG41" s="401"/>
      <c r="AH41" s="401"/>
      <c r="AI41" s="400">
        <f t="shared" si="14"/>
        <v>6</v>
      </c>
      <c r="AJ41" s="401">
        <f t="shared" si="15"/>
        <v>7</v>
      </c>
      <c r="AK41" s="401">
        <f t="shared" si="16"/>
        <v>192</v>
      </c>
      <c r="AL41" s="402">
        <f t="shared" si="17"/>
        <v>153</v>
      </c>
      <c r="AM41" s="2">
        <v>0</v>
      </c>
      <c r="AN41" s="24" t="s">
        <v>557</v>
      </c>
      <c r="AO41" s="24" t="s">
        <v>497</v>
      </c>
      <c r="AP41" s="24" t="s">
        <v>497</v>
      </c>
      <c r="AQ41" s="24" t="s">
        <v>497</v>
      </c>
      <c r="AR41" s="46" t="s">
        <v>497</v>
      </c>
      <c r="AS41" s="46" t="s">
        <v>498</v>
      </c>
      <c r="AT41" s="46" t="s">
        <v>477</v>
      </c>
      <c r="AU41" s="46" t="s">
        <v>670</v>
      </c>
      <c r="AV41" s="46" t="s">
        <v>670</v>
      </c>
      <c r="AW41" s="46" t="s">
        <v>670</v>
      </c>
      <c r="AX41" s="46" t="s">
        <v>670</v>
      </c>
      <c r="AY41" s="46" t="s">
        <v>499</v>
      </c>
      <c r="AZ41" s="46" t="s">
        <v>663</v>
      </c>
    </row>
    <row r="42" spans="1:52" ht="27.75">
      <c r="A42" s="14" t="s">
        <v>716</v>
      </c>
      <c r="B42" s="15" t="s">
        <v>735</v>
      </c>
      <c r="C42" s="14" t="s">
        <v>360</v>
      </c>
      <c r="D42" s="14" t="s">
        <v>361</v>
      </c>
      <c r="E42" s="14" t="s">
        <v>362</v>
      </c>
      <c r="F42" s="14" t="s">
        <v>358</v>
      </c>
      <c r="G42" s="16" t="s">
        <v>363</v>
      </c>
      <c r="H42" s="17">
        <v>0.4583333333333333</v>
      </c>
      <c r="I42" s="15" t="s">
        <v>264</v>
      </c>
      <c r="J42" s="15"/>
      <c r="K42" s="400">
        <v>1</v>
      </c>
      <c r="L42" s="401">
        <v>2</v>
      </c>
      <c r="M42" s="401">
        <f t="shared" si="9"/>
        <v>32</v>
      </c>
      <c r="N42" s="401">
        <v>64</v>
      </c>
      <c r="O42" s="400">
        <v>1</v>
      </c>
      <c r="P42" s="401">
        <v>0</v>
      </c>
      <c r="Q42" s="401">
        <f t="shared" si="10"/>
        <v>32</v>
      </c>
      <c r="R42" s="401">
        <v>0</v>
      </c>
      <c r="S42" s="400">
        <v>1</v>
      </c>
      <c r="T42" s="401">
        <v>1</v>
      </c>
      <c r="U42" s="401">
        <f t="shared" si="11"/>
        <v>32</v>
      </c>
      <c r="V42" s="401">
        <v>32</v>
      </c>
      <c r="W42" s="400">
        <v>1</v>
      </c>
      <c r="X42" s="401">
        <v>2</v>
      </c>
      <c r="Y42" s="401">
        <f t="shared" si="12"/>
        <v>32</v>
      </c>
      <c r="Z42" s="401">
        <v>64</v>
      </c>
      <c r="AA42" s="400">
        <v>1</v>
      </c>
      <c r="AB42" s="401">
        <v>2</v>
      </c>
      <c r="AC42" s="401">
        <f t="shared" si="13"/>
        <v>32</v>
      </c>
      <c r="AD42" s="401">
        <v>64</v>
      </c>
      <c r="AE42" s="400"/>
      <c r="AF42" s="401"/>
      <c r="AG42" s="401"/>
      <c r="AH42" s="401"/>
      <c r="AI42" s="400">
        <f t="shared" si="14"/>
        <v>5</v>
      </c>
      <c r="AJ42" s="401">
        <f t="shared" si="15"/>
        <v>7</v>
      </c>
      <c r="AK42" s="401">
        <f t="shared" si="16"/>
        <v>160</v>
      </c>
      <c r="AL42" s="402">
        <f t="shared" si="17"/>
        <v>224</v>
      </c>
      <c r="AM42" s="2">
        <v>2</v>
      </c>
      <c r="AN42" s="14" t="s">
        <v>674</v>
      </c>
      <c r="AO42" s="24" t="s">
        <v>495</v>
      </c>
      <c r="AP42" s="24" t="s">
        <v>495</v>
      </c>
      <c r="AQ42" s="24" t="s">
        <v>495</v>
      </c>
      <c r="AR42" s="46" t="s">
        <v>495</v>
      </c>
      <c r="AS42" s="46" t="s">
        <v>500</v>
      </c>
      <c r="AT42" s="46" t="s">
        <v>486</v>
      </c>
      <c r="AU42" s="24" t="s">
        <v>500</v>
      </c>
      <c r="AV42" s="24" t="s">
        <v>500</v>
      </c>
      <c r="AW42" s="24" t="s">
        <v>500</v>
      </c>
      <c r="AX42" s="24" t="s">
        <v>500</v>
      </c>
      <c r="AY42" s="24" t="s">
        <v>500</v>
      </c>
      <c r="AZ42" s="46" t="s">
        <v>663</v>
      </c>
    </row>
    <row r="43" spans="1:52" ht="13.5">
      <c r="A43" s="14" t="s">
        <v>716</v>
      </c>
      <c r="B43" s="15" t="s">
        <v>622</v>
      </c>
      <c r="C43" s="14" t="s">
        <v>623</v>
      </c>
      <c r="D43" s="14" t="s">
        <v>812</v>
      </c>
      <c r="E43" s="14" t="s">
        <v>813</v>
      </c>
      <c r="F43" s="14" t="s">
        <v>814</v>
      </c>
      <c r="G43" s="16" t="s">
        <v>815</v>
      </c>
      <c r="H43" s="17">
        <v>0.34375</v>
      </c>
      <c r="I43" s="15" t="s">
        <v>264</v>
      </c>
      <c r="J43" s="15"/>
      <c r="K43" s="400">
        <v>8</v>
      </c>
      <c r="L43" s="401">
        <v>9</v>
      </c>
      <c r="M43" s="401">
        <f t="shared" si="9"/>
        <v>256</v>
      </c>
      <c r="N43" s="401">
        <v>318</v>
      </c>
      <c r="O43" s="400">
        <v>9</v>
      </c>
      <c r="P43" s="401">
        <v>7</v>
      </c>
      <c r="Q43" s="401">
        <f t="shared" si="10"/>
        <v>288</v>
      </c>
      <c r="R43" s="401">
        <v>263</v>
      </c>
      <c r="S43" s="400">
        <v>7</v>
      </c>
      <c r="T43" s="401">
        <v>9</v>
      </c>
      <c r="U43" s="401">
        <f t="shared" si="11"/>
        <v>224</v>
      </c>
      <c r="V43" s="401">
        <v>262</v>
      </c>
      <c r="W43" s="400">
        <v>9</v>
      </c>
      <c r="X43" s="401">
        <v>5</v>
      </c>
      <c r="Y43" s="401">
        <f t="shared" si="12"/>
        <v>288</v>
      </c>
      <c r="Z43" s="401">
        <v>171</v>
      </c>
      <c r="AA43" s="400">
        <v>8</v>
      </c>
      <c r="AB43" s="401">
        <v>11</v>
      </c>
      <c r="AC43" s="401">
        <f t="shared" si="13"/>
        <v>256</v>
      </c>
      <c r="AD43" s="401">
        <v>428</v>
      </c>
      <c r="AE43" s="400"/>
      <c r="AF43" s="401"/>
      <c r="AG43" s="401"/>
      <c r="AH43" s="401"/>
      <c r="AI43" s="400">
        <f t="shared" si="14"/>
        <v>41</v>
      </c>
      <c r="AJ43" s="401">
        <f t="shared" si="15"/>
        <v>41</v>
      </c>
      <c r="AK43" s="401">
        <f t="shared" si="16"/>
        <v>1312</v>
      </c>
      <c r="AL43" s="402">
        <f t="shared" si="17"/>
        <v>1442</v>
      </c>
      <c r="AM43" s="2">
        <v>21</v>
      </c>
      <c r="AN43" s="24" t="s">
        <v>812</v>
      </c>
      <c r="AO43" s="24" t="s">
        <v>284</v>
      </c>
      <c r="AP43" s="24" t="s">
        <v>284</v>
      </c>
      <c r="AQ43" s="24" t="s">
        <v>284</v>
      </c>
      <c r="AR43" s="46" t="s">
        <v>474</v>
      </c>
      <c r="AS43" s="46" t="s">
        <v>672</v>
      </c>
      <c r="AT43" s="46" t="s">
        <v>672</v>
      </c>
      <c r="AU43" s="24" t="s">
        <v>284</v>
      </c>
      <c r="AV43" s="24" t="s">
        <v>284</v>
      </c>
      <c r="AW43" s="24" t="s">
        <v>284</v>
      </c>
      <c r="AX43" s="46" t="s">
        <v>474</v>
      </c>
      <c r="AY43" s="46" t="s">
        <v>672</v>
      </c>
      <c r="AZ43" s="46" t="s">
        <v>672</v>
      </c>
    </row>
    <row r="44" spans="1:52" ht="27.75">
      <c r="A44" s="14" t="s">
        <v>716</v>
      </c>
      <c r="B44" s="15" t="s">
        <v>622</v>
      </c>
      <c r="C44" s="14" t="s">
        <v>632</v>
      </c>
      <c r="D44" s="14" t="s">
        <v>817</v>
      </c>
      <c r="E44" s="14" t="s">
        <v>818</v>
      </c>
      <c r="F44" s="14" t="s">
        <v>630</v>
      </c>
      <c r="G44" s="16" t="s">
        <v>819</v>
      </c>
      <c r="H44" s="17">
        <v>0.3645833333333333</v>
      </c>
      <c r="I44" s="15" t="s">
        <v>820</v>
      </c>
      <c r="J44" s="15"/>
      <c r="K44" s="400">
        <v>1</v>
      </c>
      <c r="L44" s="401">
        <v>1</v>
      </c>
      <c r="M44" s="401">
        <f t="shared" si="9"/>
        <v>32</v>
      </c>
      <c r="N44" s="401">
        <v>23</v>
      </c>
      <c r="O44" s="400">
        <v>1</v>
      </c>
      <c r="P44" s="401">
        <v>1</v>
      </c>
      <c r="Q44" s="401">
        <f t="shared" si="10"/>
        <v>32</v>
      </c>
      <c r="R44" s="401">
        <v>27</v>
      </c>
      <c r="S44" s="400">
        <v>1</v>
      </c>
      <c r="T44" s="401">
        <v>1</v>
      </c>
      <c r="U44" s="401">
        <f t="shared" si="11"/>
        <v>32</v>
      </c>
      <c r="V44" s="401">
        <v>8</v>
      </c>
      <c r="W44" s="400">
        <v>1</v>
      </c>
      <c r="X44" s="401">
        <v>1</v>
      </c>
      <c r="Y44" s="401">
        <f t="shared" si="12"/>
        <v>32</v>
      </c>
      <c r="Z44" s="401">
        <v>15</v>
      </c>
      <c r="AA44" s="400">
        <v>1</v>
      </c>
      <c r="AB44" s="401">
        <v>1</v>
      </c>
      <c r="AC44" s="401">
        <f t="shared" si="13"/>
        <v>32</v>
      </c>
      <c r="AD44" s="401">
        <v>19</v>
      </c>
      <c r="AE44" s="400"/>
      <c r="AF44" s="401"/>
      <c r="AG44" s="401"/>
      <c r="AH44" s="401"/>
      <c r="AI44" s="400">
        <f t="shared" si="14"/>
        <v>5</v>
      </c>
      <c r="AJ44" s="401">
        <f t="shared" si="15"/>
        <v>5</v>
      </c>
      <c r="AK44" s="401">
        <f t="shared" si="16"/>
        <v>160</v>
      </c>
      <c r="AL44" s="402">
        <f t="shared" si="17"/>
        <v>92</v>
      </c>
      <c r="AM44" s="2">
        <v>1</v>
      </c>
      <c r="AN44" s="24" t="s">
        <v>817</v>
      </c>
      <c r="AO44" s="24" t="s">
        <v>501</v>
      </c>
      <c r="AP44" s="24" t="s">
        <v>501</v>
      </c>
      <c r="AQ44" s="24" t="s">
        <v>501</v>
      </c>
      <c r="AR44" s="46" t="s">
        <v>502</v>
      </c>
      <c r="AS44" s="46" t="s">
        <v>501</v>
      </c>
      <c r="AT44" s="46" t="s">
        <v>476</v>
      </c>
      <c r="AU44" s="46" t="s">
        <v>501</v>
      </c>
      <c r="AV44" s="46" t="s">
        <v>747</v>
      </c>
      <c r="AW44" s="46" t="s">
        <v>501</v>
      </c>
      <c r="AX44" s="46" t="s">
        <v>747</v>
      </c>
      <c r="AY44" s="46" t="s">
        <v>498</v>
      </c>
      <c r="AZ44" s="46" t="s">
        <v>746</v>
      </c>
    </row>
    <row r="45" spans="1:52" ht="13.5">
      <c r="A45" s="14" t="s">
        <v>716</v>
      </c>
      <c r="B45" s="15" t="s">
        <v>622</v>
      </c>
      <c r="C45" s="14" t="s">
        <v>641</v>
      </c>
      <c r="D45" s="14" t="s">
        <v>642</v>
      </c>
      <c r="E45" s="14" t="s">
        <v>643</v>
      </c>
      <c r="F45" s="14" t="s">
        <v>644</v>
      </c>
      <c r="G45" s="16" t="s">
        <v>645</v>
      </c>
      <c r="H45" s="17">
        <v>0.3888888888888889</v>
      </c>
      <c r="I45" s="15" t="s">
        <v>264</v>
      </c>
      <c r="J45" s="15"/>
      <c r="K45" s="400">
        <v>5</v>
      </c>
      <c r="L45" s="401">
        <v>6</v>
      </c>
      <c r="M45" s="401">
        <f t="shared" si="9"/>
        <v>160</v>
      </c>
      <c r="N45" s="401">
        <v>126</v>
      </c>
      <c r="O45" s="400">
        <v>6</v>
      </c>
      <c r="P45" s="401">
        <v>3</v>
      </c>
      <c r="Q45" s="401">
        <f t="shared" si="10"/>
        <v>192</v>
      </c>
      <c r="R45" s="401">
        <v>128</v>
      </c>
      <c r="S45" s="400">
        <v>5</v>
      </c>
      <c r="T45" s="401">
        <v>4</v>
      </c>
      <c r="U45" s="401">
        <f t="shared" si="11"/>
        <v>160</v>
      </c>
      <c r="V45" s="401">
        <v>121</v>
      </c>
      <c r="W45" s="400">
        <v>5</v>
      </c>
      <c r="X45" s="401">
        <v>4</v>
      </c>
      <c r="Y45" s="401">
        <f t="shared" si="12"/>
        <v>160</v>
      </c>
      <c r="Z45" s="401">
        <v>130</v>
      </c>
      <c r="AA45" s="400">
        <v>3</v>
      </c>
      <c r="AB45" s="401">
        <v>3</v>
      </c>
      <c r="AC45" s="401">
        <f t="shared" si="13"/>
        <v>96</v>
      </c>
      <c r="AD45" s="401">
        <v>84</v>
      </c>
      <c r="AE45" s="400"/>
      <c r="AF45" s="401"/>
      <c r="AG45" s="401"/>
      <c r="AH45" s="401"/>
      <c r="AI45" s="400">
        <f t="shared" si="14"/>
        <v>24</v>
      </c>
      <c r="AJ45" s="401">
        <f t="shared" si="15"/>
        <v>20</v>
      </c>
      <c r="AK45" s="401">
        <f t="shared" si="16"/>
        <v>768</v>
      </c>
      <c r="AL45" s="402">
        <f t="shared" si="17"/>
        <v>589</v>
      </c>
      <c r="AM45" s="2">
        <v>13</v>
      </c>
      <c r="AN45" s="24" t="s">
        <v>642</v>
      </c>
      <c r="AO45" s="24" t="s">
        <v>286</v>
      </c>
      <c r="AP45" s="24" t="s">
        <v>286</v>
      </c>
      <c r="AQ45" s="24" t="s">
        <v>286</v>
      </c>
      <c r="AR45" s="46" t="s">
        <v>672</v>
      </c>
      <c r="AS45" s="46" t="s">
        <v>672</v>
      </c>
      <c r="AT45" s="46" t="s">
        <v>672</v>
      </c>
      <c r="AU45" s="24" t="s">
        <v>286</v>
      </c>
      <c r="AV45" s="24" t="s">
        <v>286</v>
      </c>
      <c r="AW45" s="24" t="s">
        <v>286</v>
      </c>
      <c r="AX45" s="46" t="s">
        <v>672</v>
      </c>
      <c r="AY45" s="46" t="s">
        <v>672</v>
      </c>
      <c r="AZ45" s="46" t="s">
        <v>663</v>
      </c>
    </row>
    <row r="46" spans="1:52" ht="27.75">
      <c r="A46" s="14" t="s">
        <v>716</v>
      </c>
      <c r="B46" s="15" t="s">
        <v>622</v>
      </c>
      <c r="C46" s="14" t="s">
        <v>646</v>
      </c>
      <c r="D46" s="14" t="s">
        <v>647</v>
      </c>
      <c r="E46" s="14" t="s">
        <v>563</v>
      </c>
      <c r="F46" s="14" t="s">
        <v>648</v>
      </c>
      <c r="G46" s="16" t="s">
        <v>649</v>
      </c>
      <c r="H46" s="17">
        <v>0.3993055555555556</v>
      </c>
      <c r="I46" s="15" t="s">
        <v>264</v>
      </c>
      <c r="J46" s="15"/>
      <c r="K46" s="400">
        <v>6</v>
      </c>
      <c r="L46" s="401">
        <v>8</v>
      </c>
      <c r="M46" s="401">
        <f t="shared" si="9"/>
        <v>192</v>
      </c>
      <c r="N46" s="401">
        <v>272</v>
      </c>
      <c r="O46" s="400">
        <v>9</v>
      </c>
      <c r="P46" s="401">
        <v>6</v>
      </c>
      <c r="Q46" s="401">
        <f t="shared" si="10"/>
        <v>288</v>
      </c>
      <c r="R46" s="401">
        <v>191</v>
      </c>
      <c r="S46" s="400">
        <v>7</v>
      </c>
      <c r="T46" s="401">
        <v>8</v>
      </c>
      <c r="U46" s="401">
        <f t="shared" si="11"/>
        <v>224</v>
      </c>
      <c r="V46" s="401">
        <v>211</v>
      </c>
      <c r="W46" s="400">
        <v>6</v>
      </c>
      <c r="X46" s="401">
        <v>5</v>
      </c>
      <c r="Y46" s="401">
        <f t="shared" si="12"/>
        <v>192</v>
      </c>
      <c r="Z46" s="401">
        <v>135</v>
      </c>
      <c r="AA46" s="400">
        <v>7</v>
      </c>
      <c r="AB46" s="401">
        <v>7</v>
      </c>
      <c r="AC46" s="401">
        <f t="shared" si="13"/>
        <v>224</v>
      </c>
      <c r="AD46" s="401">
        <v>139</v>
      </c>
      <c r="AE46" s="400"/>
      <c r="AF46" s="401"/>
      <c r="AG46" s="401"/>
      <c r="AH46" s="401"/>
      <c r="AI46" s="400">
        <f t="shared" si="14"/>
        <v>35</v>
      </c>
      <c r="AJ46" s="401">
        <f t="shared" si="15"/>
        <v>34</v>
      </c>
      <c r="AK46" s="401">
        <f t="shared" si="16"/>
        <v>1120</v>
      </c>
      <c r="AL46" s="402">
        <f t="shared" si="17"/>
        <v>948</v>
      </c>
      <c r="AM46" s="2">
        <v>14</v>
      </c>
      <c r="AN46" s="24" t="s">
        <v>647</v>
      </c>
      <c r="AO46" s="24" t="s">
        <v>286</v>
      </c>
      <c r="AP46" s="24" t="s">
        <v>286</v>
      </c>
      <c r="AQ46" s="24" t="s">
        <v>286</v>
      </c>
      <c r="AR46" s="46" t="s">
        <v>286</v>
      </c>
      <c r="AS46" s="46" t="s">
        <v>503</v>
      </c>
      <c r="AT46" s="46" t="s">
        <v>672</v>
      </c>
      <c r="AU46" s="24" t="s">
        <v>286</v>
      </c>
      <c r="AV46" s="24" t="s">
        <v>286</v>
      </c>
      <c r="AW46" s="24" t="s">
        <v>286</v>
      </c>
      <c r="AX46" s="46" t="s">
        <v>286</v>
      </c>
      <c r="AY46" s="46" t="s">
        <v>503</v>
      </c>
      <c r="AZ46" s="46" t="s">
        <v>672</v>
      </c>
    </row>
    <row r="47" spans="1:52" ht="13.5">
      <c r="A47" s="14" t="s">
        <v>716</v>
      </c>
      <c r="B47" s="15" t="s">
        <v>622</v>
      </c>
      <c r="C47" s="14" t="s">
        <v>650</v>
      </c>
      <c r="D47" s="14" t="s">
        <v>651</v>
      </c>
      <c r="E47" s="14" t="s">
        <v>652</v>
      </c>
      <c r="F47" s="14" t="s">
        <v>653</v>
      </c>
      <c r="G47" s="16" t="s">
        <v>654</v>
      </c>
      <c r="H47" s="17">
        <v>0.4201388888888889</v>
      </c>
      <c r="I47" s="15" t="s">
        <v>264</v>
      </c>
      <c r="J47" s="15"/>
      <c r="K47" s="400">
        <v>3</v>
      </c>
      <c r="L47" s="401">
        <v>4</v>
      </c>
      <c r="M47" s="401">
        <f t="shared" si="9"/>
        <v>96</v>
      </c>
      <c r="N47" s="401">
        <v>129</v>
      </c>
      <c r="O47" s="400">
        <v>4</v>
      </c>
      <c r="P47" s="401">
        <v>3</v>
      </c>
      <c r="Q47" s="401">
        <f t="shared" si="10"/>
        <v>128</v>
      </c>
      <c r="R47" s="401">
        <v>75</v>
      </c>
      <c r="S47" s="400">
        <v>3</v>
      </c>
      <c r="T47" s="401">
        <v>3</v>
      </c>
      <c r="U47" s="401">
        <f t="shared" si="11"/>
        <v>96</v>
      </c>
      <c r="V47" s="401">
        <v>84</v>
      </c>
      <c r="W47" s="400">
        <v>3</v>
      </c>
      <c r="X47" s="401">
        <v>3</v>
      </c>
      <c r="Y47" s="401">
        <f t="shared" si="12"/>
        <v>96</v>
      </c>
      <c r="Z47" s="401">
        <v>77</v>
      </c>
      <c r="AA47" s="400">
        <v>3</v>
      </c>
      <c r="AB47" s="401">
        <v>2</v>
      </c>
      <c r="AC47" s="401">
        <f t="shared" si="13"/>
        <v>96</v>
      </c>
      <c r="AD47" s="401">
        <v>57</v>
      </c>
      <c r="AE47" s="400"/>
      <c r="AF47" s="401"/>
      <c r="AG47" s="401"/>
      <c r="AH47" s="401"/>
      <c r="AI47" s="400">
        <f t="shared" si="14"/>
        <v>16</v>
      </c>
      <c r="AJ47" s="401">
        <f t="shared" si="15"/>
        <v>15</v>
      </c>
      <c r="AK47" s="401">
        <f t="shared" si="16"/>
        <v>512</v>
      </c>
      <c r="AL47" s="402">
        <f t="shared" si="17"/>
        <v>422</v>
      </c>
      <c r="AM47" s="2">
        <v>8</v>
      </c>
      <c r="AN47" s="24" t="s">
        <v>651</v>
      </c>
      <c r="AO47" s="24" t="s">
        <v>475</v>
      </c>
      <c r="AP47" s="24" t="s">
        <v>475</v>
      </c>
      <c r="AQ47" s="24" t="s">
        <v>477</v>
      </c>
      <c r="AR47" s="24" t="s">
        <v>475</v>
      </c>
      <c r="AS47" s="46" t="s">
        <v>477</v>
      </c>
      <c r="AT47" s="46" t="s">
        <v>473</v>
      </c>
      <c r="AU47" s="24" t="s">
        <v>475</v>
      </c>
      <c r="AV47" s="24" t="s">
        <v>475</v>
      </c>
      <c r="AW47" s="24" t="s">
        <v>477</v>
      </c>
      <c r="AX47" s="24" t="s">
        <v>475</v>
      </c>
      <c r="AY47" s="46" t="s">
        <v>477</v>
      </c>
      <c r="AZ47" s="46" t="s">
        <v>663</v>
      </c>
    </row>
    <row r="48" spans="1:52" ht="13.5">
      <c r="A48" s="14" t="s">
        <v>716</v>
      </c>
      <c r="B48" s="15" t="s">
        <v>622</v>
      </c>
      <c r="C48" s="14" t="s">
        <v>655</v>
      </c>
      <c r="D48" s="14" t="s">
        <v>656</v>
      </c>
      <c r="E48" s="14" t="s">
        <v>657</v>
      </c>
      <c r="F48" s="14" t="s">
        <v>658</v>
      </c>
      <c r="G48" s="16" t="s">
        <v>659</v>
      </c>
      <c r="H48" s="17">
        <v>0.4305555555555556</v>
      </c>
      <c r="I48" s="15" t="s">
        <v>264</v>
      </c>
      <c r="J48" s="15"/>
      <c r="K48" s="400">
        <v>5</v>
      </c>
      <c r="L48" s="401">
        <v>10</v>
      </c>
      <c r="M48" s="401">
        <f t="shared" si="9"/>
        <v>160</v>
      </c>
      <c r="N48" s="401">
        <v>273</v>
      </c>
      <c r="O48" s="400">
        <v>8</v>
      </c>
      <c r="P48" s="401">
        <v>6</v>
      </c>
      <c r="Q48" s="401">
        <f t="shared" si="10"/>
        <v>256</v>
      </c>
      <c r="R48" s="401">
        <v>167</v>
      </c>
      <c r="S48" s="400">
        <v>6</v>
      </c>
      <c r="T48" s="401">
        <v>6</v>
      </c>
      <c r="U48" s="401">
        <f t="shared" si="11"/>
        <v>192</v>
      </c>
      <c r="V48" s="401">
        <v>243</v>
      </c>
      <c r="W48" s="400">
        <v>5</v>
      </c>
      <c r="X48" s="401">
        <v>5</v>
      </c>
      <c r="Y48" s="401">
        <f t="shared" si="12"/>
        <v>160</v>
      </c>
      <c r="Z48" s="401">
        <v>171</v>
      </c>
      <c r="AA48" s="400">
        <v>6</v>
      </c>
      <c r="AB48" s="401">
        <v>6</v>
      </c>
      <c r="AC48" s="401">
        <f t="shared" si="13"/>
        <v>192</v>
      </c>
      <c r="AD48" s="401">
        <v>193</v>
      </c>
      <c r="AE48" s="400"/>
      <c r="AF48" s="401"/>
      <c r="AG48" s="401"/>
      <c r="AH48" s="401"/>
      <c r="AI48" s="400">
        <f t="shared" si="14"/>
        <v>30</v>
      </c>
      <c r="AJ48" s="401">
        <f t="shared" si="15"/>
        <v>33</v>
      </c>
      <c r="AK48" s="401">
        <f t="shared" si="16"/>
        <v>960</v>
      </c>
      <c r="AL48" s="402">
        <f t="shared" si="17"/>
        <v>1047</v>
      </c>
      <c r="AM48" s="2">
        <v>11</v>
      </c>
      <c r="AN48" s="24" t="s">
        <v>656</v>
      </c>
      <c r="AO48" s="24" t="s">
        <v>475</v>
      </c>
      <c r="AP48" s="24" t="s">
        <v>475</v>
      </c>
      <c r="AQ48" s="24" t="s">
        <v>475</v>
      </c>
      <c r="AR48" s="24" t="s">
        <v>475</v>
      </c>
      <c r="AS48" s="46" t="s">
        <v>477</v>
      </c>
      <c r="AT48" s="46" t="s">
        <v>477</v>
      </c>
      <c r="AU48" s="24" t="s">
        <v>475</v>
      </c>
      <c r="AV48" s="24" t="s">
        <v>475</v>
      </c>
      <c r="AW48" s="24" t="s">
        <v>475</v>
      </c>
      <c r="AX48" s="24" t="s">
        <v>475</v>
      </c>
      <c r="AY48" s="46" t="s">
        <v>477</v>
      </c>
      <c r="AZ48" s="46" t="s">
        <v>477</v>
      </c>
    </row>
    <row r="49" spans="1:52" ht="13.5">
      <c r="A49" s="14" t="s">
        <v>716</v>
      </c>
      <c r="B49" s="15" t="s">
        <v>622</v>
      </c>
      <c r="C49" s="14" t="s">
        <v>447</v>
      </c>
      <c r="D49" s="14" t="s">
        <v>448</v>
      </c>
      <c r="E49" s="14" t="s">
        <v>449</v>
      </c>
      <c r="F49" s="14" t="s">
        <v>450</v>
      </c>
      <c r="G49" s="16" t="s">
        <v>451</v>
      </c>
      <c r="H49" s="17">
        <v>0.4479166666666667</v>
      </c>
      <c r="I49" s="15" t="s">
        <v>452</v>
      </c>
      <c r="J49" s="15"/>
      <c r="K49" s="400">
        <v>1</v>
      </c>
      <c r="L49" s="401">
        <v>1</v>
      </c>
      <c r="M49" s="401">
        <f t="shared" si="9"/>
        <v>32</v>
      </c>
      <c r="N49" s="401">
        <v>34</v>
      </c>
      <c r="O49" s="400">
        <v>3</v>
      </c>
      <c r="P49" s="401">
        <v>1</v>
      </c>
      <c r="Q49" s="401">
        <f t="shared" si="10"/>
        <v>96</v>
      </c>
      <c r="R49" s="401">
        <v>19</v>
      </c>
      <c r="S49" s="400">
        <v>1</v>
      </c>
      <c r="T49" s="401">
        <v>1</v>
      </c>
      <c r="U49" s="401">
        <f t="shared" si="11"/>
        <v>32</v>
      </c>
      <c r="V49" s="401">
        <v>33</v>
      </c>
      <c r="W49" s="400">
        <v>3</v>
      </c>
      <c r="X49" s="401">
        <v>2</v>
      </c>
      <c r="Y49" s="401">
        <f t="shared" si="12"/>
        <v>96</v>
      </c>
      <c r="Z49" s="401">
        <v>23</v>
      </c>
      <c r="AA49" s="400">
        <v>1</v>
      </c>
      <c r="AB49" s="401">
        <v>1</v>
      </c>
      <c r="AC49" s="401">
        <f t="shared" si="13"/>
        <v>32</v>
      </c>
      <c r="AD49" s="401">
        <v>22</v>
      </c>
      <c r="AE49" s="400"/>
      <c r="AF49" s="401"/>
      <c r="AG49" s="401"/>
      <c r="AH49" s="401"/>
      <c r="AI49" s="400">
        <f t="shared" si="14"/>
        <v>9</v>
      </c>
      <c r="AJ49" s="401">
        <f t="shared" si="15"/>
        <v>6</v>
      </c>
      <c r="AK49" s="401">
        <f t="shared" si="16"/>
        <v>288</v>
      </c>
      <c r="AL49" s="402">
        <f t="shared" si="17"/>
        <v>131</v>
      </c>
      <c r="AM49" s="2">
        <v>0</v>
      </c>
      <c r="AN49" s="24" t="s">
        <v>448</v>
      </c>
      <c r="AO49" s="24" t="s">
        <v>671</v>
      </c>
      <c r="AP49" s="24" t="s">
        <v>693</v>
      </c>
      <c r="AQ49" s="24" t="s">
        <v>490</v>
      </c>
      <c r="AR49" s="46" t="s">
        <v>693</v>
      </c>
      <c r="AS49" s="46" t="s">
        <v>504</v>
      </c>
      <c r="AT49" s="46" t="s">
        <v>486</v>
      </c>
      <c r="AU49" s="24" t="s">
        <v>671</v>
      </c>
      <c r="AV49" s="24" t="s">
        <v>693</v>
      </c>
      <c r="AW49" s="24" t="s">
        <v>490</v>
      </c>
      <c r="AX49" s="46" t="s">
        <v>693</v>
      </c>
      <c r="AY49" s="46" t="s">
        <v>504</v>
      </c>
      <c r="AZ49" s="46" t="s">
        <v>486</v>
      </c>
    </row>
    <row r="50" spans="1:52" ht="13.5">
      <c r="A50" s="14" t="s">
        <v>716</v>
      </c>
      <c r="B50" s="15" t="s">
        <v>622</v>
      </c>
      <c r="C50" s="14" t="s">
        <v>453</v>
      </c>
      <c r="D50" s="14" t="s">
        <v>454</v>
      </c>
      <c r="E50" s="14" t="s">
        <v>455</v>
      </c>
      <c r="F50" s="14" t="s">
        <v>456</v>
      </c>
      <c r="G50" s="16" t="s">
        <v>457</v>
      </c>
      <c r="H50" s="17">
        <v>0.4583333333333333</v>
      </c>
      <c r="I50" s="15" t="s">
        <v>264</v>
      </c>
      <c r="J50" s="15"/>
      <c r="K50" s="400">
        <v>4</v>
      </c>
      <c r="L50" s="401">
        <v>4</v>
      </c>
      <c r="M50" s="401">
        <f t="shared" si="9"/>
        <v>128</v>
      </c>
      <c r="N50" s="401">
        <v>133</v>
      </c>
      <c r="O50" s="400">
        <v>7</v>
      </c>
      <c r="P50" s="401">
        <v>4</v>
      </c>
      <c r="Q50" s="401">
        <f t="shared" si="10"/>
        <v>224</v>
      </c>
      <c r="R50" s="401">
        <v>131</v>
      </c>
      <c r="S50" s="400">
        <v>4</v>
      </c>
      <c r="T50" s="401">
        <v>4</v>
      </c>
      <c r="U50" s="401">
        <f t="shared" si="11"/>
        <v>128</v>
      </c>
      <c r="V50" s="401">
        <v>125</v>
      </c>
      <c r="W50" s="400">
        <v>4</v>
      </c>
      <c r="X50" s="401">
        <v>3</v>
      </c>
      <c r="Y50" s="401">
        <f t="shared" si="12"/>
        <v>128</v>
      </c>
      <c r="Z50" s="401">
        <v>86</v>
      </c>
      <c r="AA50" s="400">
        <v>4</v>
      </c>
      <c r="AB50" s="401">
        <v>4</v>
      </c>
      <c r="AC50" s="401">
        <f t="shared" si="13"/>
        <v>128</v>
      </c>
      <c r="AD50" s="401">
        <v>140</v>
      </c>
      <c r="AE50" s="400"/>
      <c r="AF50" s="401"/>
      <c r="AG50" s="401"/>
      <c r="AH50" s="401"/>
      <c r="AI50" s="400">
        <f t="shared" si="14"/>
        <v>23</v>
      </c>
      <c r="AJ50" s="401">
        <f t="shared" si="15"/>
        <v>19</v>
      </c>
      <c r="AK50" s="401">
        <f t="shared" si="16"/>
        <v>736</v>
      </c>
      <c r="AL50" s="402">
        <f t="shared" si="17"/>
        <v>615</v>
      </c>
      <c r="AM50" s="2">
        <v>7</v>
      </c>
      <c r="AN50" s="24" t="s">
        <v>454</v>
      </c>
      <c r="AO50" s="24" t="s">
        <v>284</v>
      </c>
      <c r="AP50" s="24" t="s">
        <v>284</v>
      </c>
      <c r="AQ50" s="24" t="s">
        <v>284</v>
      </c>
      <c r="AR50" s="24" t="s">
        <v>284</v>
      </c>
      <c r="AS50" s="46" t="s">
        <v>672</v>
      </c>
      <c r="AT50" s="46" t="s">
        <v>672</v>
      </c>
      <c r="AU50" s="46" t="s">
        <v>672</v>
      </c>
      <c r="AV50" s="46" t="s">
        <v>284</v>
      </c>
      <c r="AW50" s="46" t="s">
        <v>672</v>
      </c>
      <c r="AX50" s="46" t="s">
        <v>672</v>
      </c>
      <c r="AY50" s="46" t="s">
        <v>672</v>
      </c>
      <c r="AZ50" s="46" t="s">
        <v>663</v>
      </c>
    </row>
    <row r="51" spans="1:52" ht="13.5">
      <c r="A51" s="14" t="s">
        <v>716</v>
      </c>
      <c r="B51" s="15" t="s">
        <v>622</v>
      </c>
      <c r="C51" s="14" t="s">
        <v>458</v>
      </c>
      <c r="D51" s="14" t="s">
        <v>459</v>
      </c>
      <c r="E51" s="14" t="s">
        <v>460</v>
      </c>
      <c r="F51" s="14" t="s">
        <v>461</v>
      </c>
      <c r="G51" s="16" t="s">
        <v>462</v>
      </c>
      <c r="H51" s="17">
        <v>0.4791666666666667</v>
      </c>
      <c r="I51" s="15" t="s">
        <v>264</v>
      </c>
      <c r="J51" s="15"/>
      <c r="K51" s="400">
        <v>7</v>
      </c>
      <c r="L51" s="401">
        <v>7</v>
      </c>
      <c r="M51" s="401">
        <f t="shared" si="9"/>
        <v>224</v>
      </c>
      <c r="N51" s="401">
        <v>262</v>
      </c>
      <c r="O51" s="400">
        <v>7</v>
      </c>
      <c r="P51" s="401">
        <v>3</v>
      </c>
      <c r="Q51" s="401">
        <f t="shared" si="10"/>
        <v>224</v>
      </c>
      <c r="R51" s="401">
        <v>109</v>
      </c>
      <c r="S51" s="400">
        <v>3</v>
      </c>
      <c r="T51" s="401">
        <v>6</v>
      </c>
      <c r="U51" s="401">
        <f t="shared" si="11"/>
        <v>96</v>
      </c>
      <c r="V51" s="401">
        <v>185</v>
      </c>
      <c r="W51" s="400">
        <v>4</v>
      </c>
      <c r="X51" s="401">
        <v>4</v>
      </c>
      <c r="Y51" s="401">
        <f t="shared" si="12"/>
        <v>128</v>
      </c>
      <c r="Z51" s="401">
        <v>171</v>
      </c>
      <c r="AA51" s="400">
        <v>4</v>
      </c>
      <c r="AB51" s="401">
        <v>4</v>
      </c>
      <c r="AC51" s="401">
        <f t="shared" si="13"/>
        <v>128</v>
      </c>
      <c r="AD51" s="401">
        <v>189</v>
      </c>
      <c r="AE51" s="400"/>
      <c r="AF51" s="401"/>
      <c r="AG51" s="401"/>
      <c r="AH51" s="401"/>
      <c r="AI51" s="400">
        <f t="shared" si="14"/>
        <v>25</v>
      </c>
      <c r="AJ51" s="401">
        <f t="shared" si="15"/>
        <v>24</v>
      </c>
      <c r="AK51" s="401">
        <f t="shared" si="16"/>
        <v>800</v>
      </c>
      <c r="AL51" s="402">
        <f t="shared" si="17"/>
        <v>916</v>
      </c>
      <c r="AM51" s="2">
        <v>8</v>
      </c>
      <c r="AN51" s="24" t="s">
        <v>459</v>
      </c>
      <c r="AO51" s="24" t="s">
        <v>288</v>
      </c>
      <c r="AP51" s="24" t="s">
        <v>488</v>
      </c>
      <c r="AQ51" s="24" t="s">
        <v>288</v>
      </c>
      <c r="AR51" s="46" t="s">
        <v>488</v>
      </c>
      <c r="AS51" s="46" t="s">
        <v>886</v>
      </c>
      <c r="AT51" s="46" t="s">
        <v>473</v>
      </c>
      <c r="AU51" s="24" t="s">
        <v>288</v>
      </c>
      <c r="AV51" s="24" t="s">
        <v>488</v>
      </c>
      <c r="AW51" s="24" t="s">
        <v>288</v>
      </c>
      <c r="AX51" s="46" t="s">
        <v>488</v>
      </c>
      <c r="AY51" s="46" t="s">
        <v>886</v>
      </c>
      <c r="AZ51" s="46" t="s">
        <v>663</v>
      </c>
    </row>
    <row r="52" spans="1:52" ht="37.5" customHeight="1">
      <c r="A52" s="14" t="s">
        <v>716</v>
      </c>
      <c r="B52" s="15" t="s">
        <v>622</v>
      </c>
      <c r="C52" s="14" t="s">
        <v>468</v>
      </c>
      <c r="D52" s="14" t="s">
        <v>273</v>
      </c>
      <c r="E52" s="14" t="s">
        <v>274</v>
      </c>
      <c r="F52" s="14" t="s">
        <v>275</v>
      </c>
      <c r="G52" s="16" t="s">
        <v>276</v>
      </c>
      <c r="H52" s="17">
        <v>0.9965277777777778</v>
      </c>
      <c r="I52" s="15" t="s">
        <v>277</v>
      </c>
      <c r="J52" s="15"/>
      <c r="K52" s="400"/>
      <c r="L52" s="401"/>
      <c r="M52" s="401">
        <f t="shared" si="9"/>
        <v>0</v>
      </c>
      <c r="N52" s="401"/>
      <c r="O52" s="400">
        <v>6</v>
      </c>
      <c r="P52" s="401">
        <v>5</v>
      </c>
      <c r="Q52" s="401">
        <f t="shared" si="10"/>
        <v>192</v>
      </c>
      <c r="R52" s="401">
        <v>143</v>
      </c>
      <c r="S52" s="400"/>
      <c r="T52" s="401"/>
      <c r="U52" s="401">
        <f t="shared" si="11"/>
        <v>0</v>
      </c>
      <c r="V52" s="401"/>
      <c r="W52" s="400">
        <v>4</v>
      </c>
      <c r="X52" s="401">
        <v>7</v>
      </c>
      <c r="Y52" s="401">
        <f t="shared" si="12"/>
        <v>128</v>
      </c>
      <c r="Z52" s="401">
        <v>198</v>
      </c>
      <c r="AA52" s="400">
        <v>2</v>
      </c>
      <c r="AB52" s="401">
        <v>5</v>
      </c>
      <c r="AC52" s="401">
        <f t="shared" si="13"/>
        <v>64</v>
      </c>
      <c r="AD52" s="401">
        <v>127</v>
      </c>
      <c r="AE52" s="400"/>
      <c r="AF52" s="401"/>
      <c r="AG52" s="401"/>
      <c r="AH52" s="401"/>
      <c r="AI52" s="400">
        <f t="shared" si="14"/>
        <v>12</v>
      </c>
      <c r="AJ52" s="401">
        <f t="shared" si="15"/>
        <v>17</v>
      </c>
      <c r="AK52" s="401">
        <f t="shared" si="16"/>
        <v>384</v>
      </c>
      <c r="AL52" s="402">
        <f t="shared" si="17"/>
        <v>468</v>
      </c>
      <c r="AM52" s="2">
        <v>6</v>
      </c>
      <c r="AN52" s="24" t="s">
        <v>273</v>
      </c>
      <c r="AO52" s="24" t="s">
        <v>663</v>
      </c>
      <c r="AP52" s="24" t="s">
        <v>671</v>
      </c>
      <c r="AQ52" s="24" t="s">
        <v>288</v>
      </c>
      <c r="AR52" s="46" t="s">
        <v>671</v>
      </c>
      <c r="AS52" s="46" t="s">
        <v>285</v>
      </c>
      <c r="AT52" s="46" t="s">
        <v>477</v>
      </c>
      <c r="AU52" s="24" t="s">
        <v>663</v>
      </c>
      <c r="AV52" s="24" t="s">
        <v>671</v>
      </c>
      <c r="AW52" s="24" t="s">
        <v>288</v>
      </c>
      <c r="AX52" s="46" t="s">
        <v>671</v>
      </c>
      <c r="AY52" s="46" t="s">
        <v>285</v>
      </c>
      <c r="AZ52" s="46" t="s">
        <v>663</v>
      </c>
    </row>
    <row r="53" spans="1:52" ht="13.5">
      <c r="A53" s="14" t="s">
        <v>716</v>
      </c>
      <c r="B53" s="15" t="s">
        <v>622</v>
      </c>
      <c r="C53" s="14" t="s">
        <v>278</v>
      </c>
      <c r="D53" s="14" t="s">
        <v>279</v>
      </c>
      <c r="E53" s="14" t="s">
        <v>280</v>
      </c>
      <c r="F53" s="14" t="s">
        <v>281</v>
      </c>
      <c r="G53" s="16" t="s">
        <v>282</v>
      </c>
      <c r="H53" s="17">
        <v>0.013888888888888888</v>
      </c>
      <c r="I53" s="15" t="s">
        <v>264</v>
      </c>
      <c r="J53" s="15"/>
      <c r="K53" s="400">
        <v>1</v>
      </c>
      <c r="L53" s="401">
        <v>3</v>
      </c>
      <c r="M53" s="401">
        <f t="shared" si="9"/>
        <v>32</v>
      </c>
      <c r="N53" s="401">
        <v>84</v>
      </c>
      <c r="O53" s="400">
        <v>3</v>
      </c>
      <c r="P53" s="401">
        <v>1</v>
      </c>
      <c r="Q53" s="401">
        <f t="shared" si="10"/>
        <v>96</v>
      </c>
      <c r="R53" s="401">
        <v>31</v>
      </c>
      <c r="S53" s="400"/>
      <c r="T53" s="401"/>
      <c r="U53" s="401">
        <f t="shared" si="11"/>
        <v>0</v>
      </c>
      <c r="V53" s="401"/>
      <c r="W53" s="400">
        <v>4</v>
      </c>
      <c r="X53" s="401">
        <v>2</v>
      </c>
      <c r="Y53" s="401">
        <f t="shared" si="12"/>
        <v>128</v>
      </c>
      <c r="Z53" s="401">
        <v>47</v>
      </c>
      <c r="AA53" s="400">
        <v>1</v>
      </c>
      <c r="AB53" s="401">
        <v>3</v>
      </c>
      <c r="AC53" s="401">
        <f t="shared" si="13"/>
        <v>32</v>
      </c>
      <c r="AD53" s="401">
        <v>60</v>
      </c>
      <c r="AE53" s="400"/>
      <c r="AF53" s="401"/>
      <c r="AG53" s="401"/>
      <c r="AH53" s="401"/>
      <c r="AI53" s="400">
        <f t="shared" si="14"/>
        <v>9</v>
      </c>
      <c r="AJ53" s="401">
        <f t="shared" si="15"/>
        <v>9</v>
      </c>
      <c r="AK53" s="401">
        <f t="shared" si="16"/>
        <v>288</v>
      </c>
      <c r="AL53" s="402">
        <f t="shared" si="17"/>
        <v>222</v>
      </c>
      <c r="AM53" s="2">
        <v>1</v>
      </c>
      <c r="AN53" s="24" t="s">
        <v>279</v>
      </c>
      <c r="AO53" s="24" t="s">
        <v>284</v>
      </c>
      <c r="AP53" s="24" t="s">
        <v>284</v>
      </c>
      <c r="AQ53" s="24" t="s">
        <v>284</v>
      </c>
      <c r="AR53" s="24" t="s">
        <v>284</v>
      </c>
      <c r="AS53" s="46" t="s">
        <v>672</v>
      </c>
      <c r="AT53" s="46" t="s">
        <v>672</v>
      </c>
      <c r="AU53" s="46" t="s">
        <v>914</v>
      </c>
      <c r="AV53" s="46" t="s">
        <v>914</v>
      </c>
      <c r="AW53" s="46" t="s">
        <v>914</v>
      </c>
      <c r="AX53" s="46" t="s">
        <v>914</v>
      </c>
      <c r="AY53" s="46" t="s">
        <v>672</v>
      </c>
      <c r="AZ53" s="46" t="s">
        <v>663</v>
      </c>
    </row>
    <row r="54" spans="1:52" ht="13.5">
      <c r="A54" s="14" t="s">
        <v>716</v>
      </c>
      <c r="B54" s="15" t="s">
        <v>622</v>
      </c>
      <c r="C54" s="14" t="s">
        <v>283</v>
      </c>
      <c r="D54" s="14" t="s">
        <v>294</v>
      </c>
      <c r="E54" s="14" t="s">
        <v>295</v>
      </c>
      <c r="F54" s="14" t="s">
        <v>289</v>
      </c>
      <c r="G54" s="16" t="s">
        <v>290</v>
      </c>
      <c r="H54" s="17">
        <v>0.5243055555555556</v>
      </c>
      <c r="I54" s="15" t="s">
        <v>264</v>
      </c>
      <c r="J54" s="15"/>
      <c r="K54" s="400">
        <v>4</v>
      </c>
      <c r="L54" s="401">
        <v>4</v>
      </c>
      <c r="M54" s="401">
        <f t="shared" si="9"/>
        <v>128</v>
      </c>
      <c r="N54" s="401">
        <v>128</v>
      </c>
      <c r="O54" s="400">
        <v>6</v>
      </c>
      <c r="P54" s="401">
        <v>2</v>
      </c>
      <c r="Q54" s="401">
        <f t="shared" si="10"/>
        <v>192</v>
      </c>
      <c r="R54" s="401">
        <v>64</v>
      </c>
      <c r="S54" s="400">
        <v>3</v>
      </c>
      <c r="T54" s="401">
        <v>5</v>
      </c>
      <c r="U54" s="401">
        <f t="shared" si="11"/>
        <v>96</v>
      </c>
      <c r="V54" s="401">
        <v>160</v>
      </c>
      <c r="W54" s="400">
        <v>3</v>
      </c>
      <c r="X54" s="401">
        <v>4</v>
      </c>
      <c r="Y54" s="401">
        <f t="shared" si="12"/>
        <v>96</v>
      </c>
      <c r="Z54" s="401">
        <v>128</v>
      </c>
      <c r="AA54" s="400">
        <v>4</v>
      </c>
      <c r="AB54" s="401">
        <v>5</v>
      </c>
      <c r="AC54" s="401">
        <f t="shared" si="13"/>
        <v>128</v>
      </c>
      <c r="AD54" s="401">
        <v>160</v>
      </c>
      <c r="AE54" s="400"/>
      <c r="AF54" s="401"/>
      <c r="AG54" s="401"/>
      <c r="AH54" s="401"/>
      <c r="AI54" s="400">
        <f t="shared" si="14"/>
        <v>20</v>
      </c>
      <c r="AJ54" s="401">
        <f t="shared" si="15"/>
        <v>20</v>
      </c>
      <c r="AK54" s="401">
        <f t="shared" si="16"/>
        <v>640</v>
      </c>
      <c r="AL54" s="402">
        <f t="shared" si="17"/>
        <v>640</v>
      </c>
      <c r="AM54" s="2">
        <v>6</v>
      </c>
      <c r="AN54" s="24" t="s">
        <v>294</v>
      </c>
      <c r="AO54" s="24" t="s">
        <v>284</v>
      </c>
      <c r="AP54" s="24" t="s">
        <v>284</v>
      </c>
      <c r="AQ54" s="24" t="s">
        <v>284</v>
      </c>
      <c r="AR54" s="24" t="s">
        <v>284</v>
      </c>
      <c r="AS54" s="46" t="s">
        <v>672</v>
      </c>
      <c r="AT54" s="46" t="s">
        <v>672</v>
      </c>
      <c r="AU54" s="24" t="s">
        <v>284</v>
      </c>
      <c r="AV54" s="24" t="s">
        <v>284</v>
      </c>
      <c r="AW54" s="24" t="s">
        <v>284</v>
      </c>
      <c r="AX54" s="24" t="s">
        <v>284</v>
      </c>
      <c r="AY54" s="46" t="s">
        <v>672</v>
      </c>
      <c r="AZ54" s="46" t="s">
        <v>663</v>
      </c>
    </row>
    <row r="55" spans="1:52" ht="20.25" customHeight="1">
      <c r="A55" s="56" t="s">
        <v>716</v>
      </c>
      <c r="B55" s="58" t="s">
        <v>492</v>
      </c>
      <c r="C55" s="6" t="s">
        <v>493</v>
      </c>
      <c r="D55" s="6" t="s">
        <v>304</v>
      </c>
      <c r="E55" s="6" t="s">
        <v>305</v>
      </c>
      <c r="F55" s="6" t="s">
        <v>306</v>
      </c>
      <c r="G55" s="61" t="s">
        <v>506</v>
      </c>
      <c r="H55" s="63">
        <v>0.3333333333333333</v>
      </c>
      <c r="I55" s="58" t="s">
        <v>264</v>
      </c>
      <c r="J55" s="58"/>
      <c r="K55" s="400">
        <v>1</v>
      </c>
      <c r="L55" s="401">
        <v>1</v>
      </c>
      <c r="M55" s="401">
        <f t="shared" si="9"/>
        <v>32</v>
      </c>
      <c r="N55" s="401">
        <v>15</v>
      </c>
      <c r="O55" s="400">
        <v>2</v>
      </c>
      <c r="P55" s="401">
        <v>2</v>
      </c>
      <c r="Q55" s="401">
        <f t="shared" si="10"/>
        <v>64</v>
      </c>
      <c r="R55" s="401">
        <v>42</v>
      </c>
      <c r="S55" s="400"/>
      <c r="T55" s="401"/>
      <c r="U55" s="401">
        <f t="shared" si="11"/>
        <v>0</v>
      </c>
      <c r="V55" s="401"/>
      <c r="W55" s="400">
        <v>3</v>
      </c>
      <c r="X55" s="401">
        <v>2</v>
      </c>
      <c r="Y55" s="401">
        <f t="shared" si="12"/>
        <v>96</v>
      </c>
      <c r="Z55" s="401">
        <v>48</v>
      </c>
      <c r="AA55" s="400">
        <v>1</v>
      </c>
      <c r="AB55" s="401">
        <v>1</v>
      </c>
      <c r="AC55" s="401">
        <f t="shared" si="13"/>
        <v>32</v>
      </c>
      <c r="AD55" s="401">
        <v>21</v>
      </c>
      <c r="AE55" s="400"/>
      <c r="AF55" s="401"/>
      <c r="AG55" s="401"/>
      <c r="AH55" s="401"/>
      <c r="AI55" s="400">
        <f t="shared" si="14"/>
        <v>7</v>
      </c>
      <c r="AJ55" s="401">
        <f t="shared" si="15"/>
        <v>6</v>
      </c>
      <c r="AK55" s="401">
        <f t="shared" si="16"/>
        <v>224</v>
      </c>
      <c r="AL55" s="402">
        <f t="shared" si="17"/>
        <v>126</v>
      </c>
      <c r="AM55" s="2">
        <v>5</v>
      </c>
      <c r="AN55" s="21" t="s">
        <v>304</v>
      </c>
      <c r="AO55" s="67" t="s">
        <v>887</v>
      </c>
      <c r="AP55" s="67" t="s">
        <v>887</v>
      </c>
      <c r="AQ55" s="67" t="s">
        <v>887</v>
      </c>
      <c r="AR55" s="67" t="s">
        <v>887</v>
      </c>
      <c r="AS55" s="46" t="s">
        <v>888</v>
      </c>
      <c r="AT55" s="46" t="s">
        <v>499</v>
      </c>
      <c r="AU55" s="46" t="s">
        <v>887</v>
      </c>
      <c r="AV55" s="46" t="s">
        <v>888</v>
      </c>
      <c r="AW55" s="46" t="s">
        <v>888</v>
      </c>
      <c r="AX55" s="46" t="s">
        <v>887</v>
      </c>
      <c r="AY55" s="46" t="s">
        <v>888</v>
      </c>
      <c r="AZ55" s="46" t="s">
        <v>663</v>
      </c>
    </row>
    <row r="56" spans="1:52" ht="33" customHeight="1">
      <c r="A56" s="14" t="s">
        <v>716</v>
      </c>
      <c r="B56" s="15" t="s">
        <v>492</v>
      </c>
      <c r="C56" s="14" t="s">
        <v>507</v>
      </c>
      <c r="D56" s="14" t="s">
        <v>508</v>
      </c>
      <c r="E56" s="14" t="s">
        <v>509</v>
      </c>
      <c r="F56" s="14" t="s">
        <v>306</v>
      </c>
      <c r="G56" s="16" t="s">
        <v>506</v>
      </c>
      <c r="H56" s="17">
        <v>0.34722222222222227</v>
      </c>
      <c r="I56" s="15" t="s">
        <v>510</v>
      </c>
      <c r="J56" s="15"/>
      <c r="K56" s="400"/>
      <c r="L56" s="401"/>
      <c r="M56" s="401">
        <f t="shared" si="9"/>
        <v>0</v>
      </c>
      <c r="N56" s="401"/>
      <c r="O56" s="400">
        <v>1</v>
      </c>
      <c r="P56" s="401">
        <v>1</v>
      </c>
      <c r="Q56" s="401">
        <f t="shared" si="10"/>
        <v>32</v>
      </c>
      <c r="R56" s="401">
        <v>20</v>
      </c>
      <c r="S56" s="400"/>
      <c r="T56" s="401"/>
      <c r="U56" s="401">
        <f t="shared" si="11"/>
        <v>0</v>
      </c>
      <c r="V56" s="401"/>
      <c r="W56" s="400"/>
      <c r="X56" s="401"/>
      <c r="Y56" s="401">
        <f t="shared" si="12"/>
        <v>0</v>
      </c>
      <c r="Z56" s="401"/>
      <c r="AA56" s="400"/>
      <c r="AB56" s="401"/>
      <c r="AC56" s="401">
        <f t="shared" si="13"/>
        <v>0</v>
      </c>
      <c r="AD56" s="401"/>
      <c r="AE56" s="400"/>
      <c r="AF56" s="401"/>
      <c r="AG56" s="401"/>
      <c r="AH56" s="401"/>
      <c r="AI56" s="400">
        <f t="shared" si="14"/>
        <v>1</v>
      </c>
      <c r="AJ56" s="401">
        <f t="shared" si="15"/>
        <v>1</v>
      </c>
      <c r="AK56" s="401">
        <f t="shared" si="16"/>
        <v>32</v>
      </c>
      <c r="AL56" s="402">
        <f t="shared" si="17"/>
        <v>20</v>
      </c>
      <c r="AN56" s="24" t="s">
        <v>508</v>
      </c>
      <c r="AO56" s="24" t="s">
        <v>889</v>
      </c>
      <c r="AP56" s="24" t="s">
        <v>889</v>
      </c>
      <c r="AQ56" s="24" t="s">
        <v>889</v>
      </c>
      <c r="AR56" s="46" t="s">
        <v>889</v>
      </c>
      <c r="AS56" s="46" t="s">
        <v>890</v>
      </c>
      <c r="AT56" s="46" t="s">
        <v>663</v>
      </c>
      <c r="AU56" s="46" t="s">
        <v>743</v>
      </c>
      <c r="AV56" s="46"/>
      <c r="AW56" s="46"/>
      <c r="AX56" s="46"/>
      <c r="AY56" s="46"/>
      <c r="AZ56" s="46"/>
    </row>
    <row r="57" spans="1:52" ht="30" customHeight="1">
      <c r="A57" s="57" t="s">
        <v>716</v>
      </c>
      <c r="B57" s="60" t="s">
        <v>492</v>
      </c>
      <c r="C57" s="14" t="s">
        <v>511</v>
      </c>
      <c r="D57" s="14" t="s">
        <v>716</v>
      </c>
      <c r="E57" s="14" t="s">
        <v>505</v>
      </c>
      <c r="F57" s="14" t="s">
        <v>306</v>
      </c>
      <c r="G57" s="62" t="s">
        <v>704</v>
      </c>
      <c r="H57" s="64">
        <v>0.3541666666666667</v>
      </c>
      <c r="I57" s="59"/>
      <c r="J57" s="59"/>
      <c r="K57" s="400">
        <v>1</v>
      </c>
      <c r="L57" s="401">
        <v>1</v>
      </c>
      <c r="M57" s="401">
        <f t="shared" si="9"/>
        <v>32</v>
      </c>
      <c r="N57" s="401">
        <v>32</v>
      </c>
      <c r="O57" s="400">
        <v>1</v>
      </c>
      <c r="P57" s="401">
        <v>1</v>
      </c>
      <c r="Q57" s="401">
        <f t="shared" si="10"/>
        <v>32</v>
      </c>
      <c r="R57" s="401">
        <v>27</v>
      </c>
      <c r="S57" s="400">
        <v>1</v>
      </c>
      <c r="T57" s="401">
        <v>1</v>
      </c>
      <c r="U57" s="401">
        <f t="shared" si="11"/>
        <v>32</v>
      </c>
      <c r="V57" s="401">
        <v>31</v>
      </c>
      <c r="W57" s="400">
        <v>0</v>
      </c>
      <c r="X57" s="401">
        <v>1</v>
      </c>
      <c r="Y57" s="401">
        <f t="shared" si="12"/>
        <v>0</v>
      </c>
      <c r="Z57" s="401">
        <v>43</v>
      </c>
      <c r="AA57" s="400">
        <v>2</v>
      </c>
      <c r="AB57" s="401">
        <v>1</v>
      </c>
      <c r="AC57" s="401">
        <f t="shared" si="13"/>
        <v>64</v>
      </c>
      <c r="AD57" s="401">
        <v>29</v>
      </c>
      <c r="AE57" s="400"/>
      <c r="AF57" s="401"/>
      <c r="AG57" s="401"/>
      <c r="AH57" s="401"/>
      <c r="AI57" s="400">
        <f t="shared" si="14"/>
        <v>5</v>
      </c>
      <c r="AJ57" s="401">
        <f t="shared" si="15"/>
        <v>5</v>
      </c>
      <c r="AK57" s="401">
        <f t="shared" si="16"/>
        <v>160</v>
      </c>
      <c r="AL57" s="402">
        <f t="shared" si="17"/>
        <v>162</v>
      </c>
      <c r="AM57" s="2">
        <v>1</v>
      </c>
      <c r="AN57" s="14" t="s">
        <v>716</v>
      </c>
      <c r="AO57" s="52" t="s">
        <v>672</v>
      </c>
      <c r="AP57" s="52" t="s">
        <v>672</v>
      </c>
      <c r="AQ57" s="52" t="s">
        <v>672</v>
      </c>
      <c r="AR57" s="52" t="s">
        <v>672</v>
      </c>
      <c r="AS57" s="52" t="s">
        <v>672</v>
      </c>
      <c r="AT57" s="52" t="s">
        <v>672</v>
      </c>
      <c r="AU57" s="52" t="s">
        <v>672</v>
      </c>
      <c r="AV57" s="52" t="s">
        <v>672</v>
      </c>
      <c r="AW57" s="52" t="s">
        <v>672</v>
      </c>
      <c r="AX57" s="52" t="s">
        <v>672</v>
      </c>
      <c r="AY57" s="52" t="s">
        <v>672</v>
      </c>
      <c r="AZ57" s="52" t="s">
        <v>663</v>
      </c>
    </row>
    <row r="58" spans="1:52" ht="21.75" customHeight="1">
      <c r="A58" s="14" t="s">
        <v>716</v>
      </c>
      <c r="B58" s="15" t="s">
        <v>492</v>
      </c>
      <c r="C58" s="14" t="s">
        <v>705</v>
      </c>
      <c r="D58" s="14" t="s">
        <v>706</v>
      </c>
      <c r="E58" s="14" t="s">
        <v>707</v>
      </c>
      <c r="F58" s="14" t="s">
        <v>306</v>
      </c>
      <c r="G58" s="16" t="s">
        <v>506</v>
      </c>
      <c r="H58" s="17">
        <v>0.3680555555555556</v>
      </c>
      <c r="I58" s="15" t="s">
        <v>264</v>
      </c>
      <c r="J58" s="15"/>
      <c r="K58" s="400">
        <v>7</v>
      </c>
      <c r="L58" s="401">
        <v>11</v>
      </c>
      <c r="M58" s="401">
        <f t="shared" si="9"/>
        <v>224</v>
      </c>
      <c r="N58" s="401">
        <v>329</v>
      </c>
      <c r="O58" s="400">
        <v>9</v>
      </c>
      <c r="P58" s="401">
        <v>5</v>
      </c>
      <c r="Q58" s="401">
        <f t="shared" si="10"/>
        <v>288</v>
      </c>
      <c r="R58" s="401">
        <v>163</v>
      </c>
      <c r="S58" s="400">
        <v>6</v>
      </c>
      <c r="T58" s="401">
        <v>7</v>
      </c>
      <c r="U58" s="401">
        <f t="shared" si="11"/>
        <v>192</v>
      </c>
      <c r="V58" s="401">
        <v>259</v>
      </c>
      <c r="W58" s="400">
        <v>6</v>
      </c>
      <c r="X58" s="401">
        <v>5</v>
      </c>
      <c r="Y58" s="401">
        <f t="shared" si="12"/>
        <v>192</v>
      </c>
      <c r="Z58" s="401">
        <v>117</v>
      </c>
      <c r="AA58" s="400">
        <v>5</v>
      </c>
      <c r="AB58" s="401">
        <v>4</v>
      </c>
      <c r="AC58" s="401">
        <f t="shared" si="13"/>
        <v>160</v>
      </c>
      <c r="AD58" s="401">
        <v>137</v>
      </c>
      <c r="AE58" s="400"/>
      <c r="AF58" s="401"/>
      <c r="AG58" s="401"/>
      <c r="AH58" s="401"/>
      <c r="AI58" s="400">
        <f t="shared" si="14"/>
        <v>33</v>
      </c>
      <c r="AJ58" s="401">
        <f t="shared" si="15"/>
        <v>32</v>
      </c>
      <c r="AK58" s="401">
        <f t="shared" si="16"/>
        <v>1056</v>
      </c>
      <c r="AL58" s="402">
        <f t="shared" si="17"/>
        <v>1005</v>
      </c>
      <c r="AM58" s="2">
        <v>19</v>
      </c>
      <c r="AN58" s="24" t="s">
        <v>891</v>
      </c>
      <c r="AO58" s="24" t="s">
        <v>284</v>
      </c>
      <c r="AP58" s="24" t="s">
        <v>284</v>
      </c>
      <c r="AQ58" s="24" t="s">
        <v>284</v>
      </c>
      <c r="AR58" s="24" t="s">
        <v>284</v>
      </c>
      <c r="AS58" s="46" t="s">
        <v>494</v>
      </c>
      <c r="AT58" s="46" t="s">
        <v>672</v>
      </c>
      <c r="AU58" s="24" t="s">
        <v>284</v>
      </c>
      <c r="AV58" s="24" t="s">
        <v>284</v>
      </c>
      <c r="AW58" s="24" t="s">
        <v>284</v>
      </c>
      <c r="AX58" s="24" t="s">
        <v>284</v>
      </c>
      <c r="AY58" s="46" t="s">
        <v>494</v>
      </c>
      <c r="AZ58" s="46" t="s">
        <v>672</v>
      </c>
    </row>
    <row r="59" spans="1:52" ht="23.25" customHeight="1">
      <c r="A59" s="14" t="s">
        <v>716</v>
      </c>
      <c r="B59" s="15" t="s">
        <v>492</v>
      </c>
      <c r="C59" s="14" t="s">
        <v>708</v>
      </c>
      <c r="D59" s="14" t="s">
        <v>706</v>
      </c>
      <c r="E59" s="14" t="s">
        <v>709</v>
      </c>
      <c r="F59" s="14" t="s">
        <v>710</v>
      </c>
      <c r="G59" s="16" t="s">
        <v>711</v>
      </c>
      <c r="H59" s="17">
        <v>0.3819444444444444</v>
      </c>
      <c r="I59" s="15" t="s">
        <v>264</v>
      </c>
      <c r="J59" s="15"/>
      <c r="K59" s="400">
        <v>6</v>
      </c>
      <c r="L59" s="401">
        <v>8</v>
      </c>
      <c r="M59" s="401">
        <f t="shared" si="9"/>
        <v>192</v>
      </c>
      <c r="N59" s="401">
        <v>266</v>
      </c>
      <c r="O59" s="400">
        <v>8</v>
      </c>
      <c r="P59" s="401">
        <v>6</v>
      </c>
      <c r="Q59" s="401">
        <f t="shared" si="10"/>
        <v>256</v>
      </c>
      <c r="R59" s="401">
        <v>245</v>
      </c>
      <c r="S59" s="400">
        <v>7</v>
      </c>
      <c r="T59" s="401">
        <v>8</v>
      </c>
      <c r="U59" s="401">
        <f t="shared" si="11"/>
        <v>224</v>
      </c>
      <c r="V59" s="401">
        <v>275</v>
      </c>
      <c r="W59" s="400">
        <v>8</v>
      </c>
      <c r="X59" s="401">
        <v>6</v>
      </c>
      <c r="Y59" s="401">
        <f t="shared" si="12"/>
        <v>256</v>
      </c>
      <c r="Z59" s="401">
        <v>248</v>
      </c>
      <c r="AA59" s="400">
        <v>5</v>
      </c>
      <c r="AB59" s="401">
        <v>7</v>
      </c>
      <c r="AC59" s="401">
        <f t="shared" si="13"/>
        <v>160</v>
      </c>
      <c r="AD59" s="401">
        <v>190</v>
      </c>
      <c r="AE59" s="400"/>
      <c r="AF59" s="401"/>
      <c r="AG59" s="401"/>
      <c r="AH59" s="401"/>
      <c r="AI59" s="400">
        <f t="shared" si="14"/>
        <v>34</v>
      </c>
      <c r="AJ59" s="401">
        <f t="shared" si="15"/>
        <v>35</v>
      </c>
      <c r="AK59" s="401"/>
      <c r="AL59" s="402">
        <f t="shared" si="17"/>
        <v>1224</v>
      </c>
      <c r="AM59" s="2">
        <v>6</v>
      </c>
      <c r="AN59" s="24" t="s">
        <v>892</v>
      </c>
      <c r="AO59" s="24" t="s">
        <v>284</v>
      </c>
      <c r="AP59" s="24" t="s">
        <v>284</v>
      </c>
      <c r="AQ59" s="24" t="s">
        <v>284</v>
      </c>
      <c r="AR59" s="24" t="s">
        <v>284</v>
      </c>
      <c r="AS59" s="46" t="s">
        <v>486</v>
      </c>
      <c r="AT59" s="46" t="s">
        <v>672</v>
      </c>
      <c r="AU59" s="24" t="s">
        <v>284</v>
      </c>
      <c r="AV59" s="24" t="s">
        <v>284</v>
      </c>
      <c r="AW59" s="24" t="s">
        <v>284</v>
      </c>
      <c r="AX59" s="24" t="s">
        <v>284</v>
      </c>
      <c r="AY59" s="46" t="s">
        <v>486</v>
      </c>
      <c r="AZ59" s="46" t="s">
        <v>672</v>
      </c>
    </row>
    <row r="60" spans="1:52" ht="13.5">
      <c r="A60" s="14" t="s">
        <v>716</v>
      </c>
      <c r="B60" s="15" t="s">
        <v>492</v>
      </c>
      <c r="C60" s="14" t="s">
        <v>712</v>
      </c>
      <c r="D60" s="14" t="s">
        <v>713</v>
      </c>
      <c r="E60" s="14" t="s">
        <v>714</v>
      </c>
      <c r="F60" s="14" t="s">
        <v>715</v>
      </c>
      <c r="G60" s="16" t="s">
        <v>894</v>
      </c>
      <c r="H60" s="17">
        <v>0.3888888888888889</v>
      </c>
      <c r="I60" s="15" t="s">
        <v>264</v>
      </c>
      <c r="J60" s="15"/>
      <c r="K60" s="400">
        <v>13</v>
      </c>
      <c r="L60" s="401">
        <v>5</v>
      </c>
      <c r="M60" s="401">
        <f t="shared" si="9"/>
        <v>416</v>
      </c>
      <c r="N60" s="401">
        <v>143</v>
      </c>
      <c r="O60" s="400">
        <v>9</v>
      </c>
      <c r="P60" s="401">
        <v>8</v>
      </c>
      <c r="Q60" s="401">
        <f t="shared" si="10"/>
        <v>288</v>
      </c>
      <c r="R60" s="401">
        <v>208</v>
      </c>
      <c r="S60" s="400">
        <v>8</v>
      </c>
      <c r="T60" s="401">
        <v>7</v>
      </c>
      <c r="U60" s="401">
        <f t="shared" si="11"/>
        <v>256</v>
      </c>
      <c r="V60" s="401">
        <v>201</v>
      </c>
      <c r="W60" s="400">
        <v>7</v>
      </c>
      <c r="X60" s="401">
        <v>5</v>
      </c>
      <c r="Y60" s="401">
        <f t="shared" si="12"/>
        <v>224</v>
      </c>
      <c r="Z60" s="401">
        <v>164</v>
      </c>
      <c r="AA60" s="400">
        <v>6</v>
      </c>
      <c r="AB60" s="401">
        <v>14</v>
      </c>
      <c r="AC60" s="401">
        <f t="shared" si="13"/>
        <v>192</v>
      </c>
      <c r="AD60" s="401">
        <v>430</v>
      </c>
      <c r="AE60" s="400"/>
      <c r="AF60" s="401"/>
      <c r="AG60" s="401"/>
      <c r="AH60" s="401"/>
      <c r="AI60" s="400">
        <f t="shared" si="14"/>
        <v>43</v>
      </c>
      <c r="AJ60" s="401">
        <f t="shared" si="15"/>
        <v>39</v>
      </c>
      <c r="AK60" s="401">
        <f aca="true" t="shared" si="18" ref="AK60:AK70">SUM(M60,Q60,U60+Y60+AC60+AG60)</f>
        <v>1376</v>
      </c>
      <c r="AL60" s="402">
        <f t="shared" si="17"/>
        <v>1146</v>
      </c>
      <c r="AM60" s="2">
        <v>33</v>
      </c>
      <c r="AN60" s="24" t="s">
        <v>713</v>
      </c>
      <c r="AO60" s="24" t="s">
        <v>284</v>
      </c>
      <c r="AP60" s="24" t="s">
        <v>284</v>
      </c>
      <c r="AQ60" s="24" t="s">
        <v>284</v>
      </c>
      <c r="AR60" s="24" t="s">
        <v>284</v>
      </c>
      <c r="AS60" s="46" t="s">
        <v>672</v>
      </c>
      <c r="AT60" s="46" t="s">
        <v>672</v>
      </c>
      <c r="AU60" s="24" t="s">
        <v>284</v>
      </c>
      <c r="AV60" s="24" t="s">
        <v>284</v>
      </c>
      <c r="AW60" s="24" t="s">
        <v>284</v>
      </c>
      <c r="AX60" s="24" t="s">
        <v>284</v>
      </c>
      <c r="AY60" s="46" t="s">
        <v>672</v>
      </c>
      <c r="AZ60" s="46" t="s">
        <v>672</v>
      </c>
    </row>
    <row r="61" spans="1:52" ht="20.25" customHeight="1">
      <c r="A61" s="14" t="s">
        <v>716</v>
      </c>
      <c r="B61" s="15" t="s">
        <v>492</v>
      </c>
      <c r="C61" s="14" t="s">
        <v>721</v>
      </c>
      <c r="D61" s="14" t="s">
        <v>722</v>
      </c>
      <c r="E61" s="14" t="s">
        <v>723</v>
      </c>
      <c r="F61" s="14" t="s">
        <v>715</v>
      </c>
      <c r="G61" s="16" t="s">
        <v>724</v>
      </c>
      <c r="H61" s="17">
        <v>0.402777777777778</v>
      </c>
      <c r="I61" s="15" t="s">
        <v>264</v>
      </c>
      <c r="J61" s="15"/>
      <c r="K61" s="400">
        <v>3</v>
      </c>
      <c r="L61" s="401">
        <v>3</v>
      </c>
      <c r="M61" s="401">
        <f t="shared" si="9"/>
        <v>96</v>
      </c>
      <c r="N61" s="401">
        <v>77</v>
      </c>
      <c r="O61" s="400">
        <v>2</v>
      </c>
      <c r="P61" s="401">
        <v>3</v>
      </c>
      <c r="Q61" s="401">
        <f t="shared" si="10"/>
        <v>64</v>
      </c>
      <c r="R61" s="401">
        <v>68</v>
      </c>
      <c r="S61" s="400">
        <v>4</v>
      </c>
      <c r="T61" s="401">
        <v>2</v>
      </c>
      <c r="U61" s="401">
        <f t="shared" si="11"/>
        <v>128</v>
      </c>
      <c r="V61" s="401">
        <v>61</v>
      </c>
      <c r="W61" s="400">
        <v>3</v>
      </c>
      <c r="X61" s="401">
        <v>2</v>
      </c>
      <c r="Y61" s="401">
        <f t="shared" si="12"/>
        <v>96</v>
      </c>
      <c r="Z61" s="401">
        <v>60</v>
      </c>
      <c r="AA61" s="400">
        <v>3</v>
      </c>
      <c r="AB61" s="401">
        <v>2</v>
      </c>
      <c r="AC61" s="401">
        <f t="shared" si="13"/>
        <v>96</v>
      </c>
      <c r="AD61" s="401">
        <v>60</v>
      </c>
      <c r="AE61" s="400"/>
      <c r="AF61" s="401"/>
      <c r="AG61" s="401"/>
      <c r="AH61" s="401"/>
      <c r="AI61" s="400">
        <f t="shared" si="14"/>
        <v>15</v>
      </c>
      <c r="AJ61" s="401">
        <f t="shared" si="15"/>
        <v>12</v>
      </c>
      <c r="AK61" s="401">
        <f t="shared" si="18"/>
        <v>480</v>
      </c>
      <c r="AL61" s="402">
        <f t="shared" si="17"/>
        <v>326</v>
      </c>
      <c r="AM61" s="2">
        <v>12</v>
      </c>
      <c r="AN61" s="24" t="s">
        <v>722</v>
      </c>
      <c r="AO61" s="24" t="s">
        <v>893</v>
      </c>
      <c r="AP61" s="24" t="s">
        <v>893</v>
      </c>
      <c r="AQ61" s="24" t="s">
        <v>893</v>
      </c>
      <c r="AR61" s="24" t="s">
        <v>893</v>
      </c>
      <c r="AS61" s="46" t="s">
        <v>500</v>
      </c>
      <c r="AT61" s="46" t="s">
        <v>672</v>
      </c>
      <c r="AU61" s="46" t="s">
        <v>910</v>
      </c>
      <c r="AV61" s="46" t="s">
        <v>910</v>
      </c>
      <c r="AW61" s="46" t="s">
        <v>910</v>
      </c>
      <c r="AX61" s="46" t="s">
        <v>910</v>
      </c>
      <c r="AY61" s="46" t="s">
        <v>500</v>
      </c>
      <c r="AZ61" s="46" t="s">
        <v>672</v>
      </c>
    </row>
    <row r="62" spans="1:52" ht="13.5">
      <c r="A62" s="14" t="s">
        <v>716</v>
      </c>
      <c r="B62" s="15" t="s">
        <v>492</v>
      </c>
      <c r="C62" s="14" t="s">
        <v>725</v>
      </c>
      <c r="D62" s="14" t="s">
        <v>748</v>
      </c>
      <c r="E62" s="14" t="s">
        <v>749</v>
      </c>
      <c r="F62" s="14" t="s">
        <v>750</v>
      </c>
      <c r="G62" s="16" t="s">
        <v>751</v>
      </c>
      <c r="H62" s="17">
        <v>0.4131944444444444</v>
      </c>
      <c r="I62" s="15" t="s">
        <v>264</v>
      </c>
      <c r="J62" s="15"/>
      <c r="K62" s="400">
        <v>4</v>
      </c>
      <c r="L62" s="401">
        <v>11</v>
      </c>
      <c r="M62" s="401">
        <f t="shared" si="9"/>
        <v>128</v>
      </c>
      <c r="N62" s="401">
        <v>344</v>
      </c>
      <c r="O62" s="400">
        <v>10</v>
      </c>
      <c r="P62" s="401">
        <v>7</v>
      </c>
      <c r="Q62" s="401">
        <f t="shared" si="10"/>
        <v>320</v>
      </c>
      <c r="R62" s="401">
        <v>235</v>
      </c>
      <c r="S62" s="400">
        <v>8</v>
      </c>
      <c r="T62" s="401">
        <v>4</v>
      </c>
      <c r="U62" s="401">
        <f t="shared" si="11"/>
        <v>256</v>
      </c>
      <c r="V62" s="401">
        <v>135</v>
      </c>
      <c r="W62" s="400">
        <v>6</v>
      </c>
      <c r="X62" s="401">
        <v>4</v>
      </c>
      <c r="Y62" s="401">
        <f t="shared" si="12"/>
        <v>192</v>
      </c>
      <c r="Z62" s="401">
        <v>132</v>
      </c>
      <c r="AA62" s="400">
        <v>5</v>
      </c>
      <c r="AB62" s="401">
        <v>4</v>
      </c>
      <c r="AC62" s="401">
        <f t="shared" si="13"/>
        <v>160</v>
      </c>
      <c r="AD62" s="401">
        <v>125</v>
      </c>
      <c r="AE62" s="400"/>
      <c r="AF62" s="401"/>
      <c r="AG62" s="401"/>
      <c r="AH62" s="401"/>
      <c r="AI62" s="400">
        <f t="shared" si="14"/>
        <v>33</v>
      </c>
      <c r="AJ62" s="401">
        <f t="shared" si="15"/>
        <v>30</v>
      </c>
      <c r="AK62" s="401">
        <f t="shared" si="18"/>
        <v>1056</v>
      </c>
      <c r="AL62" s="402">
        <f t="shared" si="17"/>
        <v>971</v>
      </c>
      <c r="AM62" s="2">
        <v>10</v>
      </c>
      <c r="AN62" s="24" t="s">
        <v>748</v>
      </c>
      <c r="AO62" s="24" t="s">
        <v>895</v>
      </c>
      <c r="AP62" s="24" t="s">
        <v>895</v>
      </c>
      <c r="AQ62" s="24" t="s">
        <v>895</v>
      </c>
      <c r="AR62" s="46" t="s">
        <v>896</v>
      </c>
      <c r="AS62" s="46" t="s">
        <v>897</v>
      </c>
      <c r="AT62" s="46" t="s">
        <v>897</v>
      </c>
      <c r="AU62" s="24" t="s">
        <v>895</v>
      </c>
      <c r="AV62" s="24" t="s">
        <v>895</v>
      </c>
      <c r="AW62" s="24" t="s">
        <v>895</v>
      </c>
      <c r="AX62" s="46" t="s">
        <v>896</v>
      </c>
      <c r="AY62" s="46" t="s">
        <v>897</v>
      </c>
      <c r="AZ62" s="46" t="s">
        <v>897</v>
      </c>
    </row>
    <row r="63" spans="1:52" ht="21.75" customHeight="1">
      <c r="A63" s="14" t="s">
        <v>716</v>
      </c>
      <c r="B63" s="15" t="s">
        <v>492</v>
      </c>
      <c r="C63" s="14" t="s">
        <v>752</v>
      </c>
      <c r="D63" s="14" t="s">
        <v>753</v>
      </c>
      <c r="E63" s="14" t="s">
        <v>754</v>
      </c>
      <c r="F63" s="14" t="s">
        <v>755</v>
      </c>
      <c r="G63" s="16" t="s">
        <v>566</v>
      </c>
      <c r="H63" s="17">
        <v>0.4305555555555556</v>
      </c>
      <c r="I63" s="15" t="s">
        <v>264</v>
      </c>
      <c r="J63" s="15"/>
      <c r="K63" s="400">
        <v>7</v>
      </c>
      <c r="L63" s="401">
        <v>11</v>
      </c>
      <c r="M63" s="401">
        <f t="shared" si="9"/>
        <v>224</v>
      </c>
      <c r="N63" s="401">
        <v>335</v>
      </c>
      <c r="O63" s="400">
        <v>15</v>
      </c>
      <c r="P63" s="401">
        <v>8</v>
      </c>
      <c r="Q63" s="401">
        <f t="shared" si="10"/>
        <v>480</v>
      </c>
      <c r="R63" s="401">
        <v>221</v>
      </c>
      <c r="S63" s="400">
        <v>10</v>
      </c>
      <c r="T63" s="401">
        <v>9</v>
      </c>
      <c r="U63" s="401">
        <f t="shared" si="11"/>
        <v>320</v>
      </c>
      <c r="V63" s="401">
        <v>272</v>
      </c>
      <c r="W63" s="400">
        <v>9</v>
      </c>
      <c r="X63" s="401">
        <v>9</v>
      </c>
      <c r="Y63" s="401">
        <f t="shared" si="12"/>
        <v>288</v>
      </c>
      <c r="Z63" s="401">
        <v>251</v>
      </c>
      <c r="AA63" s="400">
        <v>7</v>
      </c>
      <c r="AB63" s="401">
        <v>7</v>
      </c>
      <c r="AC63" s="401">
        <f t="shared" si="13"/>
        <v>224</v>
      </c>
      <c r="AD63" s="401">
        <v>205</v>
      </c>
      <c r="AE63" s="400"/>
      <c r="AF63" s="401"/>
      <c r="AG63" s="401"/>
      <c r="AH63" s="401"/>
      <c r="AI63" s="400">
        <f t="shared" si="14"/>
        <v>48</v>
      </c>
      <c r="AJ63" s="401">
        <f t="shared" si="15"/>
        <v>44</v>
      </c>
      <c r="AK63" s="401">
        <f t="shared" si="18"/>
        <v>1536</v>
      </c>
      <c r="AL63" s="402">
        <f t="shared" si="17"/>
        <v>1284</v>
      </c>
      <c r="AM63" s="2">
        <v>20</v>
      </c>
      <c r="AN63" s="24" t="s">
        <v>753</v>
      </c>
      <c r="AO63" s="24" t="s">
        <v>284</v>
      </c>
      <c r="AP63" s="24" t="s">
        <v>284</v>
      </c>
      <c r="AQ63" s="24" t="s">
        <v>284</v>
      </c>
      <c r="AR63" s="24" t="s">
        <v>284</v>
      </c>
      <c r="AS63" s="46" t="s">
        <v>672</v>
      </c>
      <c r="AT63" s="46" t="s">
        <v>672</v>
      </c>
      <c r="AU63" s="24" t="s">
        <v>284</v>
      </c>
      <c r="AV63" s="24" t="s">
        <v>284</v>
      </c>
      <c r="AW63" s="24" t="s">
        <v>284</v>
      </c>
      <c r="AX63" s="24" t="s">
        <v>284</v>
      </c>
      <c r="AY63" s="46" t="s">
        <v>672</v>
      </c>
      <c r="AZ63" s="46" t="s">
        <v>663</v>
      </c>
    </row>
    <row r="64" spans="1:52" ht="27.75">
      <c r="A64" s="14" t="s">
        <v>716</v>
      </c>
      <c r="B64" s="15" t="s">
        <v>492</v>
      </c>
      <c r="C64" s="14" t="s">
        <v>567</v>
      </c>
      <c r="D64" s="14" t="s">
        <v>568</v>
      </c>
      <c r="E64" s="14" t="s">
        <v>569</v>
      </c>
      <c r="F64" s="14" t="s">
        <v>755</v>
      </c>
      <c r="G64" s="16" t="s">
        <v>570</v>
      </c>
      <c r="H64" s="17">
        <v>0.4444444444444444</v>
      </c>
      <c r="I64" s="15" t="s">
        <v>571</v>
      </c>
      <c r="J64" s="15"/>
      <c r="K64" s="400"/>
      <c r="L64" s="401"/>
      <c r="M64" s="401">
        <f t="shared" si="9"/>
        <v>0</v>
      </c>
      <c r="N64" s="401"/>
      <c r="O64" s="400">
        <v>1</v>
      </c>
      <c r="P64" s="401">
        <v>1</v>
      </c>
      <c r="Q64" s="401">
        <f t="shared" si="10"/>
        <v>32</v>
      </c>
      <c r="R64" s="401">
        <v>15</v>
      </c>
      <c r="S64" s="400"/>
      <c r="T64" s="401"/>
      <c r="U64" s="401">
        <f t="shared" si="11"/>
        <v>0</v>
      </c>
      <c r="V64" s="401"/>
      <c r="W64" s="400">
        <v>1</v>
      </c>
      <c r="X64" s="401">
        <v>1</v>
      </c>
      <c r="Y64" s="401">
        <f t="shared" si="12"/>
        <v>32</v>
      </c>
      <c r="Z64" s="401">
        <v>10</v>
      </c>
      <c r="AA64" s="400"/>
      <c r="AB64" s="401"/>
      <c r="AC64" s="401">
        <f t="shared" si="13"/>
        <v>0</v>
      </c>
      <c r="AD64" s="401"/>
      <c r="AE64" s="400"/>
      <c r="AF64" s="401"/>
      <c r="AG64" s="401"/>
      <c r="AH64" s="401"/>
      <c r="AI64" s="400">
        <f t="shared" si="14"/>
        <v>2</v>
      </c>
      <c r="AJ64" s="401">
        <f t="shared" si="15"/>
        <v>2</v>
      </c>
      <c r="AK64" s="401">
        <f t="shared" si="18"/>
        <v>64</v>
      </c>
      <c r="AL64" s="402">
        <f t="shared" si="17"/>
        <v>25</v>
      </c>
      <c r="AM64" s="2">
        <v>2</v>
      </c>
      <c r="AN64" s="24" t="s">
        <v>568</v>
      </c>
      <c r="AO64" s="24" t="s">
        <v>495</v>
      </c>
      <c r="AP64" s="24" t="s">
        <v>495</v>
      </c>
      <c r="AQ64" s="24" t="s">
        <v>495</v>
      </c>
      <c r="AR64" s="46" t="s">
        <v>495</v>
      </c>
      <c r="AS64" s="46" t="s">
        <v>888</v>
      </c>
      <c r="AT64" s="46" t="s">
        <v>898</v>
      </c>
      <c r="AU64" s="46" t="s">
        <v>745</v>
      </c>
      <c r="AV64" s="46" t="s">
        <v>745</v>
      </c>
      <c r="AW64" s="46" t="s">
        <v>745</v>
      </c>
      <c r="AX64" s="46" t="s">
        <v>744</v>
      </c>
      <c r="AY64" s="46" t="s">
        <v>745</v>
      </c>
      <c r="AZ64" s="46" t="s">
        <v>746</v>
      </c>
    </row>
    <row r="65" spans="1:52" ht="29.25" customHeight="1">
      <c r="A65" s="14" t="s">
        <v>716</v>
      </c>
      <c r="B65" s="15" t="s">
        <v>492</v>
      </c>
      <c r="C65" s="14" t="s">
        <v>572</v>
      </c>
      <c r="D65" s="14" t="s">
        <v>573</v>
      </c>
      <c r="E65" s="14" t="s">
        <v>574</v>
      </c>
      <c r="F65" s="14" t="s">
        <v>755</v>
      </c>
      <c r="G65" s="16" t="s">
        <v>570</v>
      </c>
      <c r="H65" s="17">
        <v>0.447916666666667</v>
      </c>
      <c r="I65" s="15" t="s">
        <v>264</v>
      </c>
      <c r="J65" s="15"/>
      <c r="K65" s="400">
        <v>3</v>
      </c>
      <c r="L65" s="401">
        <v>1</v>
      </c>
      <c r="M65" s="401">
        <f t="shared" si="9"/>
        <v>96</v>
      </c>
      <c r="N65" s="401">
        <v>29</v>
      </c>
      <c r="O65" s="400">
        <v>1</v>
      </c>
      <c r="P65" s="401">
        <v>2</v>
      </c>
      <c r="Q65" s="401">
        <f t="shared" si="10"/>
        <v>32</v>
      </c>
      <c r="R65" s="401">
        <v>43</v>
      </c>
      <c r="S65" s="400">
        <v>2</v>
      </c>
      <c r="T65" s="401">
        <v>1</v>
      </c>
      <c r="U65" s="401">
        <f t="shared" si="11"/>
        <v>64</v>
      </c>
      <c r="V65" s="401">
        <v>22</v>
      </c>
      <c r="W65" s="400">
        <v>1</v>
      </c>
      <c r="X65" s="401">
        <v>1</v>
      </c>
      <c r="Y65" s="401">
        <f t="shared" si="12"/>
        <v>32</v>
      </c>
      <c r="Z65" s="401">
        <v>13</v>
      </c>
      <c r="AA65" s="400">
        <v>1</v>
      </c>
      <c r="AB65" s="401">
        <v>1</v>
      </c>
      <c r="AC65" s="401">
        <f t="shared" si="13"/>
        <v>32</v>
      </c>
      <c r="AD65" s="401">
        <v>16</v>
      </c>
      <c r="AE65" s="400"/>
      <c r="AF65" s="401"/>
      <c r="AG65" s="401"/>
      <c r="AH65" s="401"/>
      <c r="AI65" s="400">
        <f t="shared" si="14"/>
        <v>8</v>
      </c>
      <c r="AJ65" s="401">
        <f t="shared" si="15"/>
        <v>6</v>
      </c>
      <c r="AK65" s="401">
        <f t="shared" si="18"/>
        <v>256</v>
      </c>
      <c r="AL65" s="402">
        <f t="shared" si="17"/>
        <v>123</v>
      </c>
      <c r="AM65" s="2">
        <v>6</v>
      </c>
      <c r="AN65" s="24" t="s">
        <v>573</v>
      </c>
      <c r="AO65" s="24" t="s">
        <v>899</v>
      </c>
      <c r="AP65" s="24" t="s">
        <v>899</v>
      </c>
      <c r="AQ65" s="24" t="s">
        <v>899</v>
      </c>
      <c r="AR65" s="24" t="s">
        <v>899</v>
      </c>
      <c r="AS65" s="46" t="s">
        <v>900</v>
      </c>
      <c r="AT65" s="46" t="s">
        <v>901</v>
      </c>
      <c r="AU65" s="46" t="s">
        <v>286</v>
      </c>
      <c r="AV65" s="46" t="s">
        <v>915</v>
      </c>
      <c r="AW65" s="46" t="s">
        <v>915</v>
      </c>
      <c r="AX65" s="46" t="s">
        <v>286</v>
      </c>
      <c r="AY65" s="46" t="s">
        <v>672</v>
      </c>
      <c r="AZ65" s="46" t="s">
        <v>663</v>
      </c>
    </row>
    <row r="66" spans="1:52" ht="27.75">
      <c r="A66" s="14" t="s">
        <v>716</v>
      </c>
      <c r="B66" s="15" t="s">
        <v>492</v>
      </c>
      <c r="C66" s="14" t="s">
        <v>585</v>
      </c>
      <c r="D66" s="14" t="s">
        <v>586</v>
      </c>
      <c r="E66" s="14" t="s">
        <v>372</v>
      </c>
      <c r="F66" s="14" t="s">
        <v>373</v>
      </c>
      <c r="G66" s="16" t="s">
        <v>374</v>
      </c>
      <c r="H66" s="17">
        <v>0.4930555555555556</v>
      </c>
      <c r="I66" s="15" t="s">
        <v>264</v>
      </c>
      <c r="J66" s="15"/>
      <c r="K66" s="400">
        <v>5</v>
      </c>
      <c r="L66" s="401">
        <v>8</v>
      </c>
      <c r="M66" s="401">
        <f t="shared" si="9"/>
        <v>160</v>
      </c>
      <c r="N66" s="401">
        <v>235</v>
      </c>
      <c r="O66" s="400">
        <v>7</v>
      </c>
      <c r="P66" s="401">
        <v>4</v>
      </c>
      <c r="Q66" s="401">
        <f t="shared" si="10"/>
        <v>224</v>
      </c>
      <c r="R66" s="401">
        <v>78</v>
      </c>
      <c r="S66" s="400">
        <v>5</v>
      </c>
      <c r="T66" s="401">
        <v>4</v>
      </c>
      <c r="U66" s="401">
        <f t="shared" si="11"/>
        <v>160</v>
      </c>
      <c r="V66" s="401">
        <v>119</v>
      </c>
      <c r="W66" s="400">
        <v>5</v>
      </c>
      <c r="X66" s="401">
        <v>4</v>
      </c>
      <c r="Y66" s="401">
        <f t="shared" si="12"/>
        <v>160</v>
      </c>
      <c r="Z66" s="401">
        <v>103</v>
      </c>
      <c r="AA66" s="400">
        <v>4</v>
      </c>
      <c r="AB66" s="401">
        <v>5</v>
      </c>
      <c r="AC66" s="401">
        <f t="shared" si="13"/>
        <v>128</v>
      </c>
      <c r="AD66" s="401">
        <v>119</v>
      </c>
      <c r="AE66" s="400"/>
      <c r="AF66" s="401"/>
      <c r="AG66" s="401"/>
      <c r="AH66" s="401"/>
      <c r="AI66" s="400">
        <f t="shared" si="14"/>
        <v>26</v>
      </c>
      <c r="AJ66" s="401">
        <f t="shared" si="15"/>
        <v>25</v>
      </c>
      <c r="AK66" s="401">
        <f t="shared" si="18"/>
        <v>832</v>
      </c>
      <c r="AL66" s="402">
        <f t="shared" si="17"/>
        <v>654</v>
      </c>
      <c r="AM66" s="2">
        <v>12</v>
      </c>
      <c r="AN66" s="14" t="s">
        <v>675</v>
      </c>
      <c r="AO66" s="24" t="s">
        <v>902</v>
      </c>
      <c r="AP66" s="24" t="s">
        <v>903</v>
      </c>
      <c r="AQ66" s="24" t="s">
        <v>902</v>
      </c>
      <c r="AR66" s="46" t="s">
        <v>903</v>
      </c>
      <c r="AS66" s="46" t="s">
        <v>904</v>
      </c>
      <c r="AT66" s="46" t="s">
        <v>904</v>
      </c>
      <c r="AU66" s="24" t="s">
        <v>902</v>
      </c>
      <c r="AV66" s="24" t="s">
        <v>903</v>
      </c>
      <c r="AW66" s="24" t="s">
        <v>902</v>
      </c>
      <c r="AX66" s="46" t="s">
        <v>903</v>
      </c>
      <c r="AY66" s="46" t="s">
        <v>904</v>
      </c>
      <c r="AZ66" s="46" t="s">
        <v>905</v>
      </c>
    </row>
    <row r="67" spans="1:52" ht="13.5">
      <c r="A67" s="14" t="s">
        <v>716</v>
      </c>
      <c r="B67" s="15" t="s">
        <v>492</v>
      </c>
      <c r="C67" s="14" t="s">
        <v>194</v>
      </c>
      <c r="D67" s="14" t="s">
        <v>195</v>
      </c>
      <c r="E67" s="14" t="s">
        <v>196</v>
      </c>
      <c r="F67" s="14" t="s">
        <v>387</v>
      </c>
      <c r="G67" s="16" t="s">
        <v>388</v>
      </c>
      <c r="H67" s="17">
        <v>0.5520833333333334</v>
      </c>
      <c r="I67" s="15" t="s">
        <v>264</v>
      </c>
      <c r="J67" s="15"/>
      <c r="K67" s="400">
        <v>2</v>
      </c>
      <c r="L67" s="401">
        <v>2</v>
      </c>
      <c r="M67" s="401">
        <f t="shared" si="9"/>
        <v>64</v>
      </c>
      <c r="N67" s="401">
        <v>41</v>
      </c>
      <c r="O67" s="400">
        <v>2</v>
      </c>
      <c r="P67" s="401">
        <v>2</v>
      </c>
      <c r="Q67" s="401">
        <f t="shared" si="10"/>
        <v>64</v>
      </c>
      <c r="R67" s="401">
        <v>45</v>
      </c>
      <c r="S67" s="400">
        <v>1</v>
      </c>
      <c r="T67" s="401">
        <v>1</v>
      </c>
      <c r="U67" s="401">
        <f t="shared" si="11"/>
        <v>32</v>
      </c>
      <c r="V67" s="401">
        <v>30</v>
      </c>
      <c r="W67" s="400">
        <v>2</v>
      </c>
      <c r="X67" s="401">
        <v>1</v>
      </c>
      <c r="Y67" s="401">
        <f t="shared" si="12"/>
        <v>64</v>
      </c>
      <c r="Z67" s="401">
        <v>28</v>
      </c>
      <c r="AA67" s="400">
        <v>2</v>
      </c>
      <c r="AB67" s="401">
        <v>2</v>
      </c>
      <c r="AC67" s="401">
        <f t="shared" si="13"/>
        <v>64</v>
      </c>
      <c r="AD67" s="401">
        <v>48</v>
      </c>
      <c r="AE67" s="400"/>
      <c r="AF67" s="401"/>
      <c r="AG67" s="401"/>
      <c r="AH67" s="401"/>
      <c r="AI67" s="400">
        <f t="shared" si="14"/>
        <v>9</v>
      </c>
      <c r="AJ67" s="401">
        <f t="shared" si="15"/>
        <v>8</v>
      </c>
      <c r="AK67" s="401">
        <f t="shared" si="18"/>
        <v>288</v>
      </c>
      <c r="AL67" s="402">
        <f t="shared" si="17"/>
        <v>192</v>
      </c>
      <c r="AM67" s="2">
        <v>4</v>
      </c>
      <c r="AN67" s="24" t="s">
        <v>195</v>
      </c>
      <c r="AO67" s="24" t="s">
        <v>906</v>
      </c>
      <c r="AP67" s="24" t="s">
        <v>906</v>
      </c>
      <c r="AQ67" s="24" t="s">
        <v>906</v>
      </c>
      <c r="AR67" s="24" t="s">
        <v>906</v>
      </c>
      <c r="AS67" s="46" t="s">
        <v>907</v>
      </c>
      <c r="AT67" s="46" t="s">
        <v>475</v>
      </c>
      <c r="AU67" s="46" t="s">
        <v>916</v>
      </c>
      <c r="AV67" s="46" t="s">
        <v>916</v>
      </c>
      <c r="AW67" s="46" t="s">
        <v>916</v>
      </c>
      <c r="AX67" s="46" t="s">
        <v>916</v>
      </c>
      <c r="AY67" s="46" t="s">
        <v>916</v>
      </c>
      <c r="AZ67" s="46" t="s">
        <v>663</v>
      </c>
    </row>
    <row r="68" spans="1:52" ht="13.5">
      <c r="A68" s="14"/>
      <c r="B68" s="15" t="s">
        <v>269</v>
      </c>
      <c r="C68" s="14" t="s">
        <v>93</v>
      </c>
      <c r="D68" s="14" t="s">
        <v>94</v>
      </c>
      <c r="E68" s="14" t="s">
        <v>95</v>
      </c>
      <c r="F68" s="14" t="s">
        <v>96</v>
      </c>
      <c r="G68" s="16" t="s">
        <v>97</v>
      </c>
      <c r="H68" s="17">
        <v>0.34375</v>
      </c>
      <c r="I68" s="15" t="s">
        <v>98</v>
      </c>
      <c r="J68" s="15"/>
      <c r="K68" s="400">
        <v>1</v>
      </c>
      <c r="L68" s="401">
        <v>1</v>
      </c>
      <c r="M68" s="401">
        <f aca="true" t="shared" si="19" ref="M68:M73">SUM(K68*32)</f>
        <v>32</v>
      </c>
      <c r="N68" s="401">
        <v>7</v>
      </c>
      <c r="O68" s="400"/>
      <c r="P68" s="401"/>
      <c r="Q68" s="401">
        <f aca="true" t="shared" si="20" ref="Q68:Q73">SUM(O68*32)</f>
        <v>0</v>
      </c>
      <c r="R68" s="401"/>
      <c r="S68" s="400">
        <v>2</v>
      </c>
      <c r="T68" s="401">
        <v>2</v>
      </c>
      <c r="U68" s="401">
        <f aca="true" t="shared" si="21" ref="U68:U73">SUM(S68*32)</f>
        <v>64</v>
      </c>
      <c r="V68" s="401">
        <v>33</v>
      </c>
      <c r="W68" s="400"/>
      <c r="X68" s="401"/>
      <c r="Y68" s="401">
        <f aca="true" t="shared" si="22" ref="Y68:Y73">SUM(W68*32)</f>
        <v>0</v>
      </c>
      <c r="Z68" s="401"/>
      <c r="AA68" s="400">
        <v>2</v>
      </c>
      <c r="AB68" s="401">
        <v>2</v>
      </c>
      <c r="AC68" s="401">
        <f aca="true" t="shared" si="23" ref="AC68:AC73">SUM(AA68*32)</f>
        <v>64</v>
      </c>
      <c r="AD68" s="401">
        <v>33</v>
      </c>
      <c r="AE68" s="400"/>
      <c r="AF68" s="401"/>
      <c r="AG68" s="401"/>
      <c r="AH68" s="401"/>
      <c r="AI68" s="400">
        <f t="shared" si="14"/>
        <v>5</v>
      </c>
      <c r="AJ68" s="401">
        <f t="shared" si="15"/>
        <v>5</v>
      </c>
      <c r="AK68" s="401">
        <f t="shared" si="18"/>
        <v>160</v>
      </c>
      <c r="AL68" s="402">
        <f aca="true" t="shared" si="24" ref="AL68:AL73">SUM(N68,R68,V68,Z68,AD68,AH68,)</f>
        <v>73</v>
      </c>
      <c r="AM68" s="2">
        <v>4</v>
      </c>
      <c r="AN68" s="24" t="s">
        <v>94</v>
      </c>
      <c r="AO68" s="66" t="s">
        <v>664</v>
      </c>
      <c r="AP68" s="66" t="s">
        <v>664</v>
      </c>
      <c r="AQ68" s="66" t="s">
        <v>664</v>
      </c>
      <c r="AR68" s="45" t="s">
        <v>664</v>
      </c>
      <c r="AS68" s="45" t="s">
        <v>665</v>
      </c>
      <c r="AT68" s="45" t="s">
        <v>666</v>
      </c>
      <c r="AU68" s="46" t="s">
        <v>917</v>
      </c>
      <c r="AV68" s="46" t="s">
        <v>917</v>
      </c>
      <c r="AW68" s="46" t="s">
        <v>917</v>
      </c>
      <c r="AX68" s="46" t="s">
        <v>917</v>
      </c>
      <c r="AY68" s="46" t="s">
        <v>917</v>
      </c>
      <c r="AZ68" s="46" t="s">
        <v>663</v>
      </c>
    </row>
    <row r="69" spans="1:52" ht="13.5">
      <c r="A69" s="14"/>
      <c r="B69" s="15" t="s">
        <v>735</v>
      </c>
      <c r="C69" s="14" t="s">
        <v>551</v>
      </c>
      <c r="D69" s="14" t="s">
        <v>552</v>
      </c>
      <c r="E69" s="14" t="s">
        <v>553</v>
      </c>
      <c r="F69" s="14" t="s">
        <v>549</v>
      </c>
      <c r="G69" s="16" t="s">
        <v>554</v>
      </c>
      <c r="H69" s="17">
        <v>0.3645833333333333</v>
      </c>
      <c r="I69" s="15" t="s">
        <v>555</v>
      </c>
      <c r="J69" s="15"/>
      <c r="K69" s="400"/>
      <c r="L69" s="401"/>
      <c r="M69" s="401">
        <f t="shared" si="19"/>
        <v>0</v>
      </c>
      <c r="N69" s="401"/>
      <c r="O69" s="400"/>
      <c r="P69" s="401"/>
      <c r="Q69" s="401">
        <f t="shared" si="20"/>
        <v>0</v>
      </c>
      <c r="R69" s="401"/>
      <c r="S69" s="400">
        <v>1</v>
      </c>
      <c r="T69" s="401">
        <v>1</v>
      </c>
      <c r="U69" s="401">
        <f t="shared" si="21"/>
        <v>32</v>
      </c>
      <c r="V69" s="401">
        <v>4</v>
      </c>
      <c r="W69" s="400"/>
      <c r="X69" s="401"/>
      <c r="Y69" s="401">
        <f t="shared" si="22"/>
        <v>0</v>
      </c>
      <c r="Z69" s="401"/>
      <c r="AA69" s="400"/>
      <c r="AB69" s="401"/>
      <c r="AC69" s="401">
        <f t="shared" si="23"/>
        <v>0</v>
      </c>
      <c r="AD69" s="401"/>
      <c r="AE69" s="400"/>
      <c r="AF69" s="401"/>
      <c r="AG69" s="401"/>
      <c r="AH69" s="401"/>
      <c r="AI69" s="400">
        <f t="shared" si="14"/>
        <v>1</v>
      </c>
      <c r="AJ69" s="401">
        <f t="shared" si="15"/>
        <v>1</v>
      </c>
      <c r="AK69" s="401">
        <f t="shared" si="18"/>
        <v>32</v>
      </c>
      <c r="AL69" s="402">
        <f t="shared" si="24"/>
        <v>4</v>
      </c>
      <c r="AM69" s="2">
        <v>3</v>
      </c>
      <c r="AN69" s="24" t="s">
        <v>552</v>
      </c>
      <c r="AO69" s="24" t="s">
        <v>670</v>
      </c>
      <c r="AP69" s="24" t="s">
        <v>670</v>
      </c>
      <c r="AQ69" s="24" t="s">
        <v>670</v>
      </c>
      <c r="AR69" s="24" t="s">
        <v>670</v>
      </c>
      <c r="AS69" s="24" t="s">
        <v>670</v>
      </c>
      <c r="AT69" s="46" t="s">
        <v>663</v>
      </c>
      <c r="AU69" s="24" t="s">
        <v>670</v>
      </c>
      <c r="AV69" s="24" t="s">
        <v>670</v>
      </c>
      <c r="AW69" s="24" t="s">
        <v>670</v>
      </c>
      <c r="AX69" s="24" t="s">
        <v>670</v>
      </c>
      <c r="AY69" s="24" t="s">
        <v>670</v>
      </c>
      <c r="AZ69" s="46" t="s">
        <v>663</v>
      </c>
    </row>
    <row r="70" spans="1:52" ht="39" customHeight="1">
      <c r="A70" s="14" t="s">
        <v>122</v>
      </c>
      <c r="B70" s="15" t="s">
        <v>735</v>
      </c>
      <c r="C70" s="14" t="s">
        <v>406</v>
      </c>
      <c r="D70" s="14" t="s">
        <v>614</v>
      </c>
      <c r="E70" s="14" t="s">
        <v>615</v>
      </c>
      <c r="F70" s="14" t="s">
        <v>616</v>
      </c>
      <c r="G70" s="16" t="s">
        <v>617</v>
      </c>
      <c r="H70" s="17">
        <v>0.611111111111111</v>
      </c>
      <c r="I70" s="15" t="s">
        <v>618</v>
      </c>
      <c r="J70" s="15"/>
      <c r="K70" s="400">
        <v>1</v>
      </c>
      <c r="L70" s="401">
        <v>1</v>
      </c>
      <c r="M70" s="401">
        <f t="shared" si="19"/>
        <v>32</v>
      </c>
      <c r="N70" s="401">
        <v>3</v>
      </c>
      <c r="O70" s="400"/>
      <c r="P70" s="401"/>
      <c r="Q70" s="401">
        <f t="shared" si="20"/>
        <v>0</v>
      </c>
      <c r="R70" s="401"/>
      <c r="S70" s="400"/>
      <c r="T70" s="401"/>
      <c r="U70" s="401">
        <f t="shared" si="21"/>
        <v>0</v>
      </c>
      <c r="V70" s="401"/>
      <c r="W70" s="400">
        <v>1</v>
      </c>
      <c r="X70" s="401">
        <v>1</v>
      </c>
      <c r="Y70" s="401">
        <f t="shared" si="22"/>
        <v>32</v>
      </c>
      <c r="Z70" s="401">
        <v>3</v>
      </c>
      <c r="AA70" s="400"/>
      <c r="AB70" s="401"/>
      <c r="AC70" s="401">
        <f t="shared" si="23"/>
        <v>0</v>
      </c>
      <c r="AD70" s="401"/>
      <c r="AE70" s="400"/>
      <c r="AF70" s="401"/>
      <c r="AG70" s="401"/>
      <c r="AH70" s="401"/>
      <c r="AI70" s="400">
        <f t="shared" si="14"/>
        <v>2</v>
      </c>
      <c r="AJ70" s="401">
        <f t="shared" si="15"/>
        <v>2</v>
      </c>
      <c r="AK70" s="401">
        <f t="shared" si="18"/>
        <v>64</v>
      </c>
      <c r="AL70" s="402">
        <f t="shared" si="24"/>
        <v>6</v>
      </c>
      <c r="AN70" s="24" t="s">
        <v>614</v>
      </c>
      <c r="AO70" t="s">
        <v>911</v>
      </c>
      <c r="AP70" t="s">
        <v>911</v>
      </c>
      <c r="AQ70" t="s">
        <v>911</v>
      </c>
      <c r="AR70" t="s">
        <v>911</v>
      </c>
      <c r="AS70" t="s">
        <v>912</v>
      </c>
      <c r="AT70" t="s">
        <v>913</v>
      </c>
      <c r="AU70" s="46" t="s">
        <v>743</v>
      </c>
      <c r="AV70" s="46"/>
      <c r="AW70" s="46"/>
      <c r="AX70" s="46"/>
      <c r="AY70" s="46"/>
      <c r="AZ70" s="46"/>
    </row>
    <row r="71" spans="1:52" ht="27.75">
      <c r="A71" s="14"/>
      <c r="B71" s="15" t="s">
        <v>622</v>
      </c>
      <c r="C71" s="14" t="s">
        <v>463</v>
      </c>
      <c r="D71" s="14" t="s">
        <v>464</v>
      </c>
      <c r="E71" s="14" t="s">
        <v>465</v>
      </c>
      <c r="F71" s="14" t="s">
        <v>466</v>
      </c>
      <c r="G71" s="16" t="s">
        <v>467</v>
      </c>
      <c r="H71" s="17">
        <v>0.4895833333333333</v>
      </c>
      <c r="I71" s="15" t="s">
        <v>555</v>
      </c>
      <c r="J71" s="15" t="s">
        <v>742</v>
      </c>
      <c r="K71" s="400"/>
      <c r="L71" s="401"/>
      <c r="M71" s="401">
        <f t="shared" si="19"/>
        <v>0</v>
      </c>
      <c r="N71" s="401"/>
      <c r="O71" s="400"/>
      <c r="P71" s="401"/>
      <c r="Q71" s="401">
        <f t="shared" si="20"/>
        <v>0</v>
      </c>
      <c r="R71" s="401"/>
      <c r="S71" s="400">
        <v>1</v>
      </c>
      <c r="T71" s="401">
        <v>1</v>
      </c>
      <c r="U71" s="401">
        <f t="shared" si="21"/>
        <v>32</v>
      </c>
      <c r="V71" s="401">
        <v>4</v>
      </c>
      <c r="W71" s="400"/>
      <c r="X71" s="401"/>
      <c r="Y71" s="401">
        <f t="shared" si="22"/>
        <v>0</v>
      </c>
      <c r="Z71" s="401"/>
      <c r="AA71" s="400"/>
      <c r="AB71" s="401"/>
      <c r="AC71" s="401">
        <f t="shared" si="23"/>
        <v>0</v>
      </c>
      <c r="AD71" s="401"/>
      <c r="AE71" s="400"/>
      <c r="AF71" s="401"/>
      <c r="AG71" s="401"/>
      <c r="AH71" s="401"/>
      <c r="AI71" s="400">
        <f t="shared" si="14"/>
        <v>1</v>
      </c>
      <c r="AJ71" s="401">
        <f t="shared" si="15"/>
        <v>1</v>
      </c>
      <c r="AK71" s="401"/>
      <c r="AL71" s="402">
        <f t="shared" si="24"/>
        <v>4</v>
      </c>
      <c r="AM71" s="2">
        <v>1</v>
      </c>
      <c r="AN71" s="24" t="s">
        <v>464</v>
      </c>
      <c r="AO71" s="24" t="s">
        <v>908</v>
      </c>
      <c r="AP71" s="24" t="s">
        <v>908</v>
      </c>
      <c r="AQ71" s="24" t="s">
        <v>908</v>
      </c>
      <c r="AR71" s="46" t="s">
        <v>908</v>
      </c>
      <c r="AS71" s="46" t="s">
        <v>909</v>
      </c>
      <c r="AT71" s="46" t="s">
        <v>909</v>
      </c>
      <c r="AU71" s="24" t="s">
        <v>908</v>
      </c>
      <c r="AV71" s="24" t="s">
        <v>908</v>
      </c>
      <c r="AW71" s="24" t="s">
        <v>908</v>
      </c>
      <c r="AX71" s="46" t="s">
        <v>908</v>
      </c>
      <c r="AY71" s="46" t="s">
        <v>909</v>
      </c>
      <c r="AZ71" s="46" t="s">
        <v>909</v>
      </c>
    </row>
    <row r="72" spans="1:52" ht="26.25" customHeight="1">
      <c r="A72" s="14" t="s">
        <v>3129</v>
      </c>
      <c r="B72" s="15" t="s">
        <v>622</v>
      </c>
      <c r="C72" s="14" t="s">
        <v>468</v>
      </c>
      <c r="D72" s="14" t="s">
        <v>291</v>
      </c>
      <c r="E72" s="14" t="s">
        <v>292</v>
      </c>
      <c r="F72" s="14" t="s">
        <v>293</v>
      </c>
      <c r="G72" s="16" t="s">
        <v>491</v>
      </c>
      <c r="H72" s="19">
        <v>0.5347222222222222</v>
      </c>
      <c r="I72" s="15">
        <v>5</v>
      </c>
      <c r="J72" s="15"/>
      <c r="K72" s="400">
        <v>1</v>
      </c>
      <c r="L72" s="401">
        <v>1</v>
      </c>
      <c r="M72" s="401">
        <f t="shared" si="19"/>
        <v>32</v>
      </c>
      <c r="N72" s="401">
        <v>23</v>
      </c>
      <c r="O72" s="400">
        <v>1</v>
      </c>
      <c r="P72" s="401">
        <v>1</v>
      </c>
      <c r="Q72" s="401">
        <f t="shared" si="20"/>
        <v>32</v>
      </c>
      <c r="R72" s="401">
        <v>12</v>
      </c>
      <c r="S72" s="400">
        <v>1</v>
      </c>
      <c r="T72" s="401">
        <v>1</v>
      </c>
      <c r="U72" s="401">
        <f t="shared" si="21"/>
        <v>32</v>
      </c>
      <c r="V72" s="401">
        <v>11</v>
      </c>
      <c r="W72" s="400">
        <v>1</v>
      </c>
      <c r="X72" s="401">
        <v>1</v>
      </c>
      <c r="Y72" s="401">
        <f t="shared" si="22"/>
        <v>32</v>
      </c>
      <c r="Z72" s="401">
        <v>6</v>
      </c>
      <c r="AA72" s="400">
        <v>1</v>
      </c>
      <c r="AB72" s="401">
        <v>1</v>
      </c>
      <c r="AC72" s="401">
        <f t="shared" si="23"/>
        <v>32</v>
      </c>
      <c r="AD72" s="401">
        <v>18</v>
      </c>
      <c r="AE72" s="400"/>
      <c r="AF72" s="401"/>
      <c r="AG72" s="401"/>
      <c r="AH72" s="401"/>
      <c r="AI72" s="400">
        <f t="shared" si="14"/>
        <v>5</v>
      </c>
      <c r="AJ72" s="401">
        <f t="shared" si="15"/>
        <v>5</v>
      </c>
      <c r="AK72" s="401">
        <f>SUM(M72,Q72,U72+Y72+AC72+AG72)</f>
        <v>160</v>
      </c>
      <c r="AL72" s="402">
        <f t="shared" si="24"/>
        <v>70</v>
      </c>
      <c r="AM72" s="2">
        <v>1</v>
      </c>
      <c r="AN72" s="14" t="s">
        <v>291</v>
      </c>
      <c r="AO72" s="24" t="s">
        <v>910</v>
      </c>
      <c r="AP72" s="24" t="s">
        <v>910</v>
      </c>
      <c r="AQ72" s="24" t="s">
        <v>910</v>
      </c>
      <c r="AR72" s="24" t="s">
        <v>910</v>
      </c>
      <c r="AS72" s="46" t="s">
        <v>910</v>
      </c>
      <c r="AT72" s="46" t="s">
        <v>888</v>
      </c>
      <c r="AU72" s="46" t="s">
        <v>693</v>
      </c>
      <c r="AV72" s="46" t="s">
        <v>693</v>
      </c>
      <c r="AW72" s="46" t="s">
        <v>693</v>
      </c>
      <c r="AX72" s="46" t="s">
        <v>693</v>
      </c>
      <c r="AY72" s="46" t="s">
        <v>693</v>
      </c>
      <c r="AZ72" s="46" t="s">
        <v>663</v>
      </c>
    </row>
    <row r="73" spans="1:40" ht="27.75">
      <c r="A73" s="18"/>
      <c r="B73" s="49" t="s">
        <v>492</v>
      </c>
      <c r="C73" s="18" t="s">
        <v>405</v>
      </c>
      <c r="D73" s="18" t="s">
        <v>613</v>
      </c>
      <c r="E73" s="18" t="s">
        <v>801</v>
      </c>
      <c r="F73" s="18" t="s">
        <v>306</v>
      </c>
      <c r="G73" s="48" t="s">
        <v>704</v>
      </c>
      <c r="H73" s="50">
        <v>0.5902777777777778</v>
      </c>
      <c r="I73" s="51" t="s">
        <v>802</v>
      </c>
      <c r="J73" s="51"/>
      <c r="K73" s="400"/>
      <c r="L73" s="401"/>
      <c r="M73" s="401">
        <f t="shared" si="19"/>
        <v>0</v>
      </c>
      <c r="N73" s="401"/>
      <c r="O73" s="400">
        <v>1</v>
      </c>
      <c r="P73" s="401">
        <v>1</v>
      </c>
      <c r="Q73" s="401">
        <f t="shared" si="20"/>
        <v>32</v>
      </c>
      <c r="R73" s="401">
        <v>10</v>
      </c>
      <c r="S73" s="400"/>
      <c r="T73" s="401"/>
      <c r="U73" s="401">
        <f t="shared" si="21"/>
        <v>0</v>
      </c>
      <c r="V73" s="401"/>
      <c r="W73" s="400"/>
      <c r="X73" s="401"/>
      <c r="Y73" s="401">
        <f t="shared" si="22"/>
        <v>0</v>
      </c>
      <c r="Z73" s="401"/>
      <c r="AA73" s="400">
        <v>0</v>
      </c>
      <c r="AB73" s="401">
        <v>0</v>
      </c>
      <c r="AC73" s="401">
        <f t="shared" si="23"/>
        <v>0</v>
      </c>
      <c r="AD73" s="401">
        <v>3</v>
      </c>
      <c r="AE73" s="400"/>
      <c r="AF73" s="401"/>
      <c r="AG73" s="401"/>
      <c r="AH73" s="401"/>
      <c r="AI73" s="400">
        <f>SUM(K73,O73,S73,W73,AA73,AE73)</f>
        <v>1</v>
      </c>
      <c r="AJ73" s="401"/>
      <c r="AK73" s="401"/>
      <c r="AL73" s="402">
        <f t="shared" si="24"/>
        <v>13</v>
      </c>
      <c r="AM73" s="2">
        <v>2</v>
      </c>
      <c r="AN73" s="2" t="s">
        <v>469</v>
      </c>
    </row>
    <row r="74" spans="11:38" ht="12">
      <c r="K74" s="400"/>
      <c r="L74" s="401"/>
      <c r="M74" s="401"/>
      <c r="N74" s="401"/>
      <c r="O74" s="400"/>
      <c r="P74" s="401"/>
      <c r="Q74" s="401"/>
      <c r="R74" s="401"/>
      <c r="S74" s="400"/>
      <c r="T74" s="401"/>
      <c r="U74" s="401"/>
      <c r="V74" s="401"/>
      <c r="W74" s="400"/>
      <c r="X74" s="401"/>
      <c r="Y74" s="401"/>
      <c r="Z74" s="401"/>
      <c r="AA74" s="400"/>
      <c r="AB74" s="401"/>
      <c r="AC74" s="401"/>
      <c r="AD74" s="401"/>
      <c r="AE74" s="400"/>
      <c r="AF74" s="401"/>
      <c r="AG74" s="401"/>
      <c r="AH74" s="401"/>
      <c r="AI74" s="400"/>
      <c r="AJ74" s="401"/>
      <c r="AK74" s="401"/>
      <c r="AL74" s="402"/>
    </row>
    <row r="75" spans="10:39" ht="12">
      <c r="J75" s="52" t="s">
        <v>470</v>
      </c>
      <c r="K75" s="405">
        <f>SUM(K4:K73)</f>
        <v>303</v>
      </c>
      <c r="L75" s="405">
        <f>SUM(L4:L73)</f>
        <v>422</v>
      </c>
      <c r="M75" s="405">
        <f aca="true" t="shared" si="25" ref="M75:AC75">SUM(M4:M73)</f>
        <v>9696</v>
      </c>
      <c r="N75" s="405">
        <f t="shared" si="25"/>
        <v>13714</v>
      </c>
      <c r="O75" s="405">
        <f t="shared" si="25"/>
        <v>434</v>
      </c>
      <c r="P75" s="405">
        <f t="shared" si="25"/>
        <v>321</v>
      </c>
      <c r="Q75" s="405">
        <f t="shared" si="25"/>
        <v>13888</v>
      </c>
      <c r="R75" s="405">
        <f t="shared" si="25"/>
        <v>10616</v>
      </c>
      <c r="S75" s="405">
        <f t="shared" si="25"/>
        <v>356</v>
      </c>
      <c r="T75" s="405">
        <f t="shared" si="25"/>
        <v>303</v>
      </c>
      <c r="U75" s="405">
        <f t="shared" si="25"/>
        <v>11392</v>
      </c>
      <c r="V75" s="405">
        <f t="shared" si="25"/>
        <v>9635</v>
      </c>
      <c r="W75" s="405">
        <f t="shared" si="25"/>
        <v>322</v>
      </c>
      <c r="X75" s="405">
        <f t="shared" si="25"/>
        <v>285</v>
      </c>
      <c r="Y75" s="405">
        <f t="shared" si="25"/>
        <v>10304</v>
      </c>
      <c r="Z75" s="405">
        <f t="shared" si="25"/>
        <v>8722</v>
      </c>
      <c r="AA75" s="405">
        <f t="shared" si="25"/>
        <v>286</v>
      </c>
      <c r="AB75" s="405">
        <f t="shared" si="25"/>
        <v>293</v>
      </c>
      <c r="AC75" s="405">
        <f t="shared" si="25"/>
        <v>9152</v>
      </c>
      <c r="AD75" s="405">
        <f>SUM(AD4:AD73)</f>
        <v>9050</v>
      </c>
      <c r="AE75" s="405"/>
      <c r="AF75" s="405"/>
      <c r="AG75" s="405"/>
      <c r="AH75" s="405"/>
      <c r="AI75" s="405">
        <f>SUM(AI4:AI73)</f>
        <v>1701</v>
      </c>
      <c r="AJ75" s="405">
        <f>SUM(AJ4:AJ73)</f>
        <v>1623</v>
      </c>
      <c r="AK75" s="405">
        <f>SUM(AK4:AK73)</f>
        <v>53280</v>
      </c>
      <c r="AL75" s="405">
        <f>SUM(AL4:AL73)</f>
        <v>51737</v>
      </c>
      <c r="AM75" s="54">
        <f>SUM(AM4:AM73)</f>
        <v>756</v>
      </c>
    </row>
    <row r="78" spans="39:40" ht="15">
      <c r="AM78" s="406">
        <f>AM75+AB75+AA75</f>
        <v>1335</v>
      </c>
      <c r="AN78" s="396" t="s">
        <v>123</v>
      </c>
    </row>
    <row r="80" spans="39:40" ht="15">
      <c r="AM80" s="396">
        <f>AL75/AJ75</f>
        <v>31.87738755391251</v>
      </c>
      <c r="AN80" s="396" t="s">
        <v>124</v>
      </c>
    </row>
  </sheetData>
  <mergeCells count="7">
    <mergeCell ref="AI1:AL1"/>
    <mergeCell ref="K1:N1"/>
    <mergeCell ref="O1:R1"/>
    <mergeCell ref="S1:V1"/>
    <mergeCell ref="W1:Z1"/>
    <mergeCell ref="AA1:AD1"/>
    <mergeCell ref="AE1:AH1"/>
  </mergeCells>
  <printOptions/>
  <pageMargins left="0.75" right="0.75" top="1" bottom="1" header="0.5" footer="0.5"/>
  <pageSetup fitToHeight="1" fitToWidth="1" horizontalDpi="600" verticalDpi="600" orientation="landscape" paperSize="3" scale="46"/>
  <headerFooter alignWithMargins="0">
    <oddHeader>&amp;CNMRLS Delivery Routes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77"/>
  <sheetViews>
    <sheetView zoomScaleSheetLayoutView="75" workbookViewId="0" topLeftCell="B1">
      <selection activeCell="BA1" sqref="BA1:BA65536"/>
    </sheetView>
  </sheetViews>
  <sheetFormatPr defaultColWidth="8.8515625" defaultRowHeight="12.75"/>
  <cols>
    <col min="1" max="2" width="10.421875" style="162" customWidth="1"/>
    <col min="3" max="3" width="16.421875" style="163" customWidth="1"/>
    <col min="4" max="4" width="18.421875" style="163" customWidth="1"/>
    <col min="5" max="5" width="13.7109375" style="163" customWidth="1"/>
    <col min="6" max="6" width="9.8515625" style="162" customWidth="1"/>
    <col min="7" max="7" width="6.8515625" style="338" customWidth="1"/>
    <col min="8" max="8" width="11.7109375" style="176" customWidth="1"/>
    <col min="9" max="9" width="9.7109375" style="339" customWidth="1"/>
    <col min="10" max="10" width="11.8515625" style="162" customWidth="1"/>
    <col min="11" max="11" width="11.28125" style="339" customWidth="1"/>
    <col min="12" max="12" width="9.421875" style="339" customWidth="1"/>
    <col min="13" max="13" width="11.7109375" style="339" customWidth="1"/>
    <col min="14" max="14" width="11.140625" style="339" customWidth="1"/>
    <col min="15" max="15" width="10.28125" style="339" customWidth="1"/>
    <col min="16" max="16" width="11.7109375" style="340" customWidth="1"/>
    <col min="17" max="18" width="10.00390625" style="339" customWidth="1"/>
    <col min="19" max="19" width="13.00390625" style="339" customWidth="1"/>
    <col min="20" max="20" width="10.7109375" style="339" customWidth="1"/>
    <col min="21" max="21" width="13.00390625" style="339" customWidth="1"/>
    <col min="22" max="22" width="10.8515625" style="339" customWidth="1"/>
    <col min="23" max="23" width="18.421875" style="339" customWidth="1"/>
    <col min="24" max="24" width="15.421875" style="339" customWidth="1"/>
    <col min="25" max="25" width="10.00390625" style="165" customWidth="1"/>
    <col min="26" max="26" width="7.421875" style="162" customWidth="1"/>
    <col min="27" max="27" width="10.7109375" style="162" customWidth="1"/>
    <col min="28" max="28" width="7.8515625" style="162" customWidth="1"/>
    <col min="29" max="29" width="8.8515625" style="165" customWidth="1"/>
    <col min="30" max="30" width="8.8515625" style="162" customWidth="1"/>
    <col min="31" max="31" width="9.421875" style="162" customWidth="1"/>
    <col min="32" max="32" width="8.8515625" style="162" customWidth="1"/>
    <col min="33" max="33" width="8.8515625" style="165" customWidth="1"/>
    <col min="34" max="34" width="8.8515625" style="162" customWidth="1"/>
    <col min="35" max="36" width="9.421875" style="162" customWidth="1"/>
    <col min="37" max="37" width="9.421875" style="165" customWidth="1"/>
    <col min="38" max="38" width="8.8515625" style="162" customWidth="1"/>
    <col min="39" max="39" width="9.8515625" style="162" customWidth="1"/>
    <col min="40" max="40" width="8.8515625" style="162" customWidth="1"/>
    <col min="41" max="41" width="8.8515625" style="165" customWidth="1"/>
    <col min="42" max="42" width="8.8515625" style="162" customWidth="1"/>
    <col min="43" max="43" width="10.28125" style="162" customWidth="1"/>
    <col min="44" max="44" width="8.8515625" style="162" customWidth="1"/>
    <col min="45" max="45" width="8.8515625" style="165" customWidth="1"/>
    <col min="46" max="46" width="8.8515625" style="162" customWidth="1"/>
    <col min="47" max="47" width="9.8515625" style="162" customWidth="1"/>
    <col min="48" max="48" width="8.8515625" style="162" customWidth="1"/>
    <col min="49" max="49" width="8.8515625" style="165" customWidth="1"/>
    <col min="50" max="50" width="8.8515625" style="162" customWidth="1"/>
    <col min="51" max="51" width="9.8515625" style="162" customWidth="1"/>
    <col min="52" max="52" width="8.8515625" style="162" customWidth="1"/>
    <col min="53" max="53" width="12.421875" style="165" hidden="1" customWidth="1"/>
    <col min="54" max="54" width="8.8515625" style="162" customWidth="1"/>
    <col min="55" max="55" width="10.00390625" style="162" customWidth="1"/>
    <col min="56" max="56" width="8.8515625" style="166" customWidth="1"/>
    <col min="57" max="60" width="8.8515625" style="162" customWidth="1"/>
    <col min="61" max="62" width="8.8515625" style="167" customWidth="1"/>
    <col min="63" max="65" width="8.8515625" style="168" customWidth="1"/>
    <col min="66" max="16384" width="8.8515625" style="163" customWidth="1"/>
  </cols>
  <sheetData>
    <row r="1" spans="1:65" s="135" customFormat="1" ht="33.75" customHeight="1">
      <c r="A1" s="134"/>
      <c r="B1" s="134"/>
      <c r="D1" s="317" t="s">
        <v>1388</v>
      </c>
      <c r="F1" s="134"/>
      <c r="G1" s="318"/>
      <c r="H1" s="136"/>
      <c r="I1" s="319"/>
      <c r="J1" s="134"/>
      <c r="K1" s="319"/>
      <c r="L1" s="319"/>
      <c r="M1" s="319"/>
      <c r="N1" s="319"/>
      <c r="O1" s="319"/>
      <c r="P1" s="320"/>
      <c r="Q1" s="319"/>
      <c r="R1" s="319"/>
      <c r="S1" s="319"/>
      <c r="T1" s="319"/>
      <c r="U1" s="319"/>
      <c r="V1" s="319"/>
      <c r="W1" s="319"/>
      <c r="X1" s="319"/>
      <c r="Y1" s="137"/>
      <c r="Z1" s="134"/>
      <c r="AA1" s="134"/>
      <c r="AB1" s="134"/>
      <c r="AC1" s="137"/>
      <c r="AD1" s="134"/>
      <c r="AE1" s="134"/>
      <c r="AF1" s="134"/>
      <c r="AG1" s="137"/>
      <c r="AH1" s="134"/>
      <c r="AI1" s="134"/>
      <c r="AJ1" s="134"/>
      <c r="AK1" s="137"/>
      <c r="AL1" s="134"/>
      <c r="AM1" s="134"/>
      <c r="AN1" s="134"/>
      <c r="AO1" s="137"/>
      <c r="AP1" s="134"/>
      <c r="AQ1" s="134"/>
      <c r="AR1" s="134"/>
      <c r="AS1" s="137"/>
      <c r="AT1" s="134"/>
      <c r="AU1" s="134"/>
      <c r="AV1" s="134"/>
      <c r="AW1" s="137"/>
      <c r="AX1" s="134"/>
      <c r="AY1" s="134"/>
      <c r="AZ1" s="134"/>
      <c r="BA1" s="137"/>
      <c r="BB1" s="134"/>
      <c r="BC1" s="134"/>
      <c r="BD1" s="138"/>
      <c r="BE1" s="134"/>
      <c r="BF1" s="134"/>
      <c r="BG1" s="134"/>
      <c r="BH1" s="134"/>
      <c r="BI1" s="139"/>
      <c r="BJ1" s="139"/>
      <c r="BK1" s="140"/>
      <c r="BL1" s="140"/>
      <c r="BM1" s="140"/>
    </row>
    <row r="2" spans="1:66" s="316" customFormat="1" ht="45.75" thickBot="1">
      <c r="A2" s="175"/>
      <c r="B2" s="175"/>
      <c r="F2" s="175"/>
      <c r="G2" s="347"/>
      <c r="H2" s="348"/>
      <c r="I2" s="349"/>
      <c r="J2" s="175"/>
      <c r="K2" s="349"/>
      <c r="L2" s="349"/>
      <c r="M2" s="349"/>
      <c r="N2" s="349"/>
      <c r="O2" s="349"/>
      <c r="P2" s="350"/>
      <c r="Q2" s="349"/>
      <c r="R2" s="349"/>
      <c r="S2" s="349"/>
      <c r="T2" s="349"/>
      <c r="U2" s="349"/>
      <c r="V2" s="349" t="s">
        <v>1389</v>
      </c>
      <c r="W2" s="349"/>
      <c r="X2" s="349"/>
      <c r="Y2" s="351" t="s">
        <v>1390</v>
      </c>
      <c r="Z2" s="352"/>
      <c r="AA2" s="352"/>
      <c r="AB2" s="352"/>
      <c r="AC2" s="353" t="s">
        <v>1391</v>
      </c>
      <c r="AD2" s="354"/>
      <c r="AE2" s="354"/>
      <c r="AF2" s="354"/>
      <c r="AG2" s="351" t="s">
        <v>1392</v>
      </c>
      <c r="AH2" s="352"/>
      <c r="AI2" s="352"/>
      <c r="AJ2" s="352"/>
      <c r="AK2" s="355" t="s">
        <v>1552</v>
      </c>
      <c r="AL2" s="356"/>
      <c r="AM2" s="356"/>
      <c r="AN2" s="356"/>
      <c r="AO2" s="351" t="s">
        <v>1553</v>
      </c>
      <c r="AP2" s="352"/>
      <c r="AQ2" s="352"/>
      <c r="AR2" s="352"/>
      <c r="AS2" s="355" t="s">
        <v>1554</v>
      </c>
      <c r="AT2" s="356"/>
      <c r="AU2" s="356"/>
      <c r="AV2" s="356"/>
      <c r="AW2" s="353" t="s">
        <v>112</v>
      </c>
      <c r="AX2" s="354"/>
      <c r="AY2" s="354"/>
      <c r="AZ2" s="354"/>
      <c r="BA2" s="357"/>
      <c r="BB2" s="358"/>
      <c r="BC2" s="358"/>
      <c r="BD2" s="359"/>
      <c r="BE2" s="358"/>
      <c r="BF2" s="358"/>
      <c r="BG2" s="358"/>
      <c r="BH2" s="358"/>
      <c r="BI2" s="360"/>
      <c r="BJ2" s="360"/>
      <c r="BK2" s="361"/>
      <c r="BL2" s="361"/>
      <c r="BM2" s="361"/>
      <c r="BN2" s="362"/>
    </row>
    <row r="3" spans="1:66" s="143" customFormat="1" ht="75.75" customHeight="1" thickBot="1">
      <c r="A3" s="322" t="s">
        <v>263</v>
      </c>
      <c r="B3" s="322"/>
      <c r="C3" s="322" t="s">
        <v>1556</v>
      </c>
      <c r="D3" s="322" t="s">
        <v>1557</v>
      </c>
      <c r="E3" s="322" t="s">
        <v>803</v>
      </c>
      <c r="F3" s="322" t="s">
        <v>265</v>
      </c>
      <c r="G3" s="323" t="s">
        <v>266</v>
      </c>
      <c r="H3" s="324" t="s">
        <v>1558</v>
      </c>
      <c r="I3" s="325" t="s">
        <v>1559</v>
      </c>
      <c r="J3" s="322" t="s">
        <v>1560</v>
      </c>
      <c r="K3" s="326" t="s">
        <v>1561</v>
      </c>
      <c r="L3" s="326" t="s">
        <v>1562</v>
      </c>
      <c r="M3" s="326" t="s">
        <v>1563</v>
      </c>
      <c r="N3" s="326" t="s">
        <v>1564</v>
      </c>
      <c r="O3" s="326" t="s">
        <v>1565</v>
      </c>
      <c r="P3" s="326" t="s">
        <v>1406</v>
      </c>
      <c r="Q3" s="325" t="s">
        <v>1407</v>
      </c>
      <c r="R3" s="325" t="s">
        <v>1408</v>
      </c>
      <c r="S3" s="325" t="s">
        <v>1409</v>
      </c>
      <c r="T3" s="325" t="s">
        <v>1410</v>
      </c>
      <c r="U3" s="325" t="s">
        <v>1411</v>
      </c>
      <c r="V3" s="325" t="s">
        <v>1412</v>
      </c>
      <c r="W3" s="325" t="s">
        <v>1413</v>
      </c>
      <c r="X3" s="327" t="s">
        <v>1414</v>
      </c>
      <c r="Y3" s="328" t="s">
        <v>1415</v>
      </c>
      <c r="Z3" s="329" t="s">
        <v>1259</v>
      </c>
      <c r="AA3" s="329" t="s">
        <v>1260</v>
      </c>
      <c r="AB3" s="329" t="s">
        <v>1261</v>
      </c>
      <c r="AC3" s="330" t="s">
        <v>1262</v>
      </c>
      <c r="AD3" s="331" t="s">
        <v>1259</v>
      </c>
      <c r="AE3" s="331" t="s">
        <v>1260</v>
      </c>
      <c r="AF3" s="331" t="s">
        <v>1261</v>
      </c>
      <c r="AG3" s="328" t="s">
        <v>1111</v>
      </c>
      <c r="AH3" s="329" t="s">
        <v>1259</v>
      </c>
      <c r="AI3" s="329" t="s">
        <v>1260</v>
      </c>
      <c r="AJ3" s="329" t="s">
        <v>1261</v>
      </c>
      <c r="AK3" s="330" t="s">
        <v>956</v>
      </c>
      <c r="AL3" s="331" t="s">
        <v>1259</v>
      </c>
      <c r="AM3" s="331" t="s">
        <v>1260</v>
      </c>
      <c r="AN3" s="331" t="s">
        <v>1261</v>
      </c>
      <c r="AO3" s="328" t="s">
        <v>957</v>
      </c>
      <c r="AP3" s="329" t="s">
        <v>1259</v>
      </c>
      <c r="AQ3" s="329" t="s">
        <v>1260</v>
      </c>
      <c r="AR3" s="329" t="s">
        <v>1261</v>
      </c>
      <c r="AS3" s="330" t="s">
        <v>958</v>
      </c>
      <c r="AT3" s="331" t="s">
        <v>1259</v>
      </c>
      <c r="AU3" s="331" t="s">
        <v>1260</v>
      </c>
      <c r="AV3" s="331" t="s">
        <v>1261</v>
      </c>
      <c r="AW3" s="364" t="s">
        <v>113</v>
      </c>
      <c r="AX3" s="365" t="s">
        <v>1259</v>
      </c>
      <c r="AY3" s="365" t="s">
        <v>1260</v>
      </c>
      <c r="AZ3" s="365" t="s">
        <v>1261</v>
      </c>
      <c r="BA3" s="363" t="s">
        <v>1125</v>
      </c>
      <c r="BB3" s="332"/>
      <c r="BC3" s="332"/>
      <c r="BD3" s="333"/>
      <c r="BE3" s="334"/>
      <c r="BF3" s="334"/>
      <c r="BG3" s="334"/>
      <c r="BH3" s="334"/>
      <c r="BI3" s="334"/>
      <c r="BJ3" s="334"/>
      <c r="BK3" s="334"/>
      <c r="BL3" s="334"/>
      <c r="BM3" s="334"/>
      <c r="BN3" s="334"/>
    </row>
    <row r="4" spans="1:65" s="145" customFormat="1" ht="15">
      <c r="A4" s="144" t="s">
        <v>1126</v>
      </c>
      <c r="B4" s="144"/>
      <c r="D4" s="146"/>
      <c r="F4" s="147"/>
      <c r="G4" s="335"/>
      <c r="H4" s="148"/>
      <c r="I4" s="336"/>
      <c r="J4" s="147"/>
      <c r="K4" s="336"/>
      <c r="L4" s="336"/>
      <c r="M4" s="336"/>
      <c r="N4" s="336"/>
      <c r="O4" s="336"/>
      <c r="P4" s="337"/>
      <c r="Q4" s="336"/>
      <c r="R4" s="336"/>
      <c r="S4" s="336"/>
      <c r="T4" s="336"/>
      <c r="U4" s="336"/>
      <c r="V4" s="336"/>
      <c r="W4" s="336"/>
      <c r="X4" s="336"/>
      <c r="Y4" s="149"/>
      <c r="Z4" s="147"/>
      <c r="AA4" s="147"/>
      <c r="AB4" s="147"/>
      <c r="AC4" s="149"/>
      <c r="AD4" s="147"/>
      <c r="AE4" s="147"/>
      <c r="AF4" s="147"/>
      <c r="AG4" s="149"/>
      <c r="AH4" s="147"/>
      <c r="AI4" s="147"/>
      <c r="AJ4" s="147"/>
      <c r="AK4" s="149"/>
      <c r="AL4" s="147"/>
      <c r="AM4" s="147"/>
      <c r="AN4" s="147"/>
      <c r="AO4" s="149"/>
      <c r="AP4" s="147"/>
      <c r="AQ4" s="147"/>
      <c r="AR4" s="147"/>
      <c r="AS4" s="149"/>
      <c r="AT4" s="147"/>
      <c r="AU4" s="147"/>
      <c r="AV4" s="147"/>
      <c r="AW4" s="149"/>
      <c r="AX4" s="147"/>
      <c r="AY4" s="147"/>
      <c r="AZ4" s="147"/>
      <c r="BA4" s="150"/>
      <c r="BB4" s="151"/>
      <c r="BC4" s="151"/>
      <c r="BD4" s="152"/>
      <c r="BE4" s="147"/>
      <c r="BF4" s="147"/>
      <c r="BG4" s="147"/>
      <c r="BH4" s="147"/>
      <c r="BI4" s="153"/>
      <c r="BJ4" s="153"/>
      <c r="BK4" s="154"/>
      <c r="BL4" s="154"/>
      <c r="BM4" s="154"/>
    </row>
    <row r="5" spans="1:65" s="156" customFormat="1" ht="33.75">
      <c r="A5" s="155" t="s">
        <v>1127</v>
      </c>
      <c r="B5" s="346" t="s">
        <v>1126</v>
      </c>
      <c r="C5" s="156" t="s">
        <v>1285</v>
      </c>
      <c r="D5" s="156" t="s">
        <v>1286</v>
      </c>
      <c r="E5" s="156" t="s">
        <v>1287</v>
      </c>
      <c r="F5" s="155" t="s">
        <v>1288</v>
      </c>
      <c r="G5" s="335">
        <v>2050</v>
      </c>
      <c r="H5" s="155" t="s">
        <v>1289</v>
      </c>
      <c r="I5" s="155">
        <v>9</v>
      </c>
      <c r="J5" s="155" t="s">
        <v>1005</v>
      </c>
      <c r="K5" s="336" t="s">
        <v>288</v>
      </c>
      <c r="L5" s="336" t="s">
        <v>288</v>
      </c>
      <c r="M5" s="336" t="s">
        <v>288</v>
      </c>
      <c r="N5" s="336" t="s">
        <v>288</v>
      </c>
      <c r="O5" s="336" t="s">
        <v>1131</v>
      </c>
      <c r="P5" s="336" t="s">
        <v>1131</v>
      </c>
      <c r="Q5" s="336" t="s">
        <v>288</v>
      </c>
      <c r="R5" s="336" t="s">
        <v>288</v>
      </c>
      <c r="S5" s="336" t="s">
        <v>288</v>
      </c>
      <c r="T5" s="336" t="s">
        <v>288</v>
      </c>
      <c r="U5" s="336" t="s">
        <v>1131</v>
      </c>
      <c r="V5" s="336" t="s">
        <v>1131</v>
      </c>
      <c r="X5" s="336" t="s">
        <v>1132</v>
      </c>
      <c r="Y5" s="157">
        <v>6</v>
      </c>
      <c r="Z5" s="155">
        <v>9</v>
      </c>
      <c r="AA5" s="155">
        <v>149</v>
      </c>
      <c r="AB5" s="155">
        <v>209</v>
      </c>
      <c r="AC5" s="157">
        <v>6</v>
      </c>
      <c r="AD5" s="155">
        <v>7</v>
      </c>
      <c r="AE5" s="155">
        <v>189</v>
      </c>
      <c r="AF5" s="155">
        <v>219</v>
      </c>
      <c r="AG5" s="157">
        <v>5</v>
      </c>
      <c r="AH5" s="155">
        <v>5</v>
      </c>
      <c r="AI5" s="155">
        <v>190</v>
      </c>
      <c r="AJ5" s="155">
        <v>194</v>
      </c>
      <c r="AK5" s="157">
        <v>4</v>
      </c>
      <c r="AL5" s="155">
        <v>5</v>
      </c>
      <c r="AM5" s="155">
        <v>160</v>
      </c>
      <c r="AN5" s="155">
        <v>184</v>
      </c>
      <c r="AO5" s="157">
        <v>5</v>
      </c>
      <c r="AP5" s="155">
        <v>5</v>
      </c>
      <c r="AQ5" s="155">
        <v>170</v>
      </c>
      <c r="AR5" s="155">
        <v>178</v>
      </c>
      <c r="AS5" s="157"/>
      <c r="AT5" s="155"/>
      <c r="AU5" s="155"/>
      <c r="AV5" s="155"/>
      <c r="AW5" s="157">
        <f>Y5+AC5+AG5+AK5+AO5+AS5</f>
        <v>26</v>
      </c>
      <c r="AX5" s="155">
        <f>Z5+AD5+AH5+AL5+AP5+AT5</f>
        <v>31</v>
      </c>
      <c r="AY5" s="155">
        <f>AA5+AE5+AI5+AM5+AQ5+AU5</f>
        <v>858</v>
      </c>
      <c r="AZ5" s="155">
        <f>AB5+AF5+AJ5+AN5+AR5+AV5</f>
        <v>984</v>
      </c>
      <c r="BA5" s="157">
        <v>5</v>
      </c>
      <c r="BB5" s="155"/>
      <c r="BC5" s="155"/>
      <c r="BD5" s="158"/>
      <c r="BE5" s="155"/>
      <c r="BF5" s="155"/>
      <c r="BG5" s="155"/>
      <c r="BH5" s="155"/>
      <c r="BI5" s="159"/>
      <c r="BJ5" s="159"/>
      <c r="BK5" s="160"/>
      <c r="BL5" s="160"/>
      <c r="BM5" s="160"/>
    </row>
    <row r="6" spans="1:65" s="156" customFormat="1" ht="15">
      <c r="A6" s="155" t="s">
        <v>1127</v>
      </c>
      <c r="B6" s="346" t="s">
        <v>62</v>
      </c>
      <c r="C6" s="156" t="s">
        <v>1133</v>
      </c>
      <c r="D6" s="156" t="s">
        <v>1134</v>
      </c>
      <c r="E6" s="156" t="s">
        <v>1135</v>
      </c>
      <c r="F6" s="155" t="s">
        <v>1136</v>
      </c>
      <c r="G6" s="335">
        <v>2332</v>
      </c>
      <c r="H6" s="155" t="s">
        <v>1137</v>
      </c>
      <c r="I6" s="161">
        <v>0.3958333333333333</v>
      </c>
      <c r="J6" s="155" t="s">
        <v>1005</v>
      </c>
      <c r="K6" s="336" t="s">
        <v>489</v>
      </c>
      <c r="L6" s="336" t="s">
        <v>288</v>
      </c>
      <c r="M6" s="336" t="s">
        <v>288</v>
      </c>
      <c r="N6" s="336" t="s">
        <v>288</v>
      </c>
      <c r="O6" s="336" t="s">
        <v>477</v>
      </c>
      <c r="P6" s="336" t="s">
        <v>477</v>
      </c>
      <c r="Q6" s="336" t="s">
        <v>489</v>
      </c>
      <c r="R6" s="336" t="s">
        <v>288</v>
      </c>
      <c r="S6" s="336" t="s">
        <v>288</v>
      </c>
      <c r="T6" s="336" t="s">
        <v>288</v>
      </c>
      <c r="U6" s="336" t="s">
        <v>477</v>
      </c>
      <c r="V6" s="336" t="s">
        <v>477</v>
      </c>
      <c r="W6" s="336"/>
      <c r="X6" s="336"/>
      <c r="Y6" s="157">
        <v>7</v>
      </c>
      <c r="Z6" s="155">
        <v>6</v>
      </c>
      <c r="AA6" s="155">
        <v>180</v>
      </c>
      <c r="AB6" s="155">
        <v>170</v>
      </c>
      <c r="AC6" s="157">
        <v>8</v>
      </c>
      <c r="AD6" s="155">
        <v>7</v>
      </c>
      <c r="AE6" s="155">
        <v>198</v>
      </c>
      <c r="AF6" s="155">
        <v>178</v>
      </c>
      <c r="AG6" s="157">
        <v>6</v>
      </c>
      <c r="AH6" s="155">
        <v>7</v>
      </c>
      <c r="AI6" s="155">
        <v>202</v>
      </c>
      <c r="AJ6" s="155">
        <v>182</v>
      </c>
      <c r="AK6" s="157">
        <v>7</v>
      </c>
      <c r="AL6" s="155">
        <v>5</v>
      </c>
      <c r="AM6" s="155">
        <v>197</v>
      </c>
      <c r="AN6" s="155">
        <v>167</v>
      </c>
      <c r="AO6" s="157">
        <v>3</v>
      </c>
      <c r="AP6" s="155">
        <v>5</v>
      </c>
      <c r="AQ6" s="155">
        <v>167</v>
      </c>
      <c r="AR6" s="155">
        <v>132</v>
      </c>
      <c r="AS6" s="157"/>
      <c r="AT6" s="155"/>
      <c r="AU6" s="155"/>
      <c r="AV6" s="155"/>
      <c r="AW6" s="157">
        <f aca="true" t="shared" si="0" ref="AW6:AW69">Y6+AC6+AG6+AK6+AO6+AS6</f>
        <v>31</v>
      </c>
      <c r="AX6" s="155">
        <f aca="true" t="shared" si="1" ref="AX6:AX69">Z6+AD6+AH6+AL6+AP6+AT6</f>
        <v>30</v>
      </c>
      <c r="AY6" s="155">
        <f aca="true" t="shared" si="2" ref="AY6:AY69">AA6+AE6+AI6+AM6+AQ6+AU6</f>
        <v>944</v>
      </c>
      <c r="AZ6" s="155">
        <f aca="true" t="shared" si="3" ref="AZ6:AZ69">AB6+AF6+AJ6+AN6+AR6+AV6</f>
        <v>829</v>
      </c>
      <c r="BA6" s="157">
        <v>10</v>
      </c>
      <c r="BB6" s="155"/>
      <c r="BC6" s="155"/>
      <c r="BD6" s="158"/>
      <c r="BE6" s="155"/>
      <c r="BF6" s="155"/>
      <c r="BG6" s="155"/>
      <c r="BH6" s="155"/>
      <c r="BI6" s="159"/>
      <c r="BJ6" s="159"/>
      <c r="BK6" s="160"/>
      <c r="BL6" s="160"/>
      <c r="BM6" s="160"/>
    </row>
    <row r="7" spans="1:65" s="156" customFormat="1" ht="22.5">
      <c r="A7" s="155" t="s">
        <v>1138</v>
      </c>
      <c r="B7" s="346" t="s">
        <v>1126</v>
      </c>
      <c r="C7" s="156" t="s">
        <v>1139</v>
      </c>
      <c r="D7" s="156" t="s">
        <v>1140</v>
      </c>
      <c r="E7" s="156" t="s">
        <v>1298</v>
      </c>
      <c r="F7" s="155" t="s">
        <v>1299</v>
      </c>
      <c r="G7" s="335">
        <v>2360</v>
      </c>
      <c r="H7" s="155" t="s">
        <v>1300</v>
      </c>
      <c r="I7" s="155">
        <v>10</v>
      </c>
      <c r="J7" s="155" t="s">
        <v>1464</v>
      </c>
      <c r="K7" s="336" t="s">
        <v>670</v>
      </c>
      <c r="L7" s="336" t="s">
        <v>670</v>
      </c>
      <c r="M7" s="336" t="s">
        <v>670</v>
      </c>
      <c r="N7" s="336" t="s">
        <v>670</v>
      </c>
      <c r="O7" s="336" t="s">
        <v>670</v>
      </c>
      <c r="P7" s="337"/>
      <c r="Q7" s="336" t="s">
        <v>670</v>
      </c>
      <c r="R7" s="336" t="s">
        <v>670</v>
      </c>
      <c r="S7" s="336" t="s">
        <v>670</v>
      </c>
      <c r="T7" s="336" t="s">
        <v>670</v>
      </c>
      <c r="U7" s="336" t="s">
        <v>670</v>
      </c>
      <c r="V7" s="336"/>
      <c r="W7" s="336"/>
      <c r="X7" s="336"/>
      <c r="Y7" s="157"/>
      <c r="Z7" s="155"/>
      <c r="AA7" s="155"/>
      <c r="AB7" s="155"/>
      <c r="AC7" s="157"/>
      <c r="AD7" s="155"/>
      <c r="AE7" s="155"/>
      <c r="AF7" s="155"/>
      <c r="AG7" s="157">
        <v>1</v>
      </c>
      <c r="AH7" s="155">
        <v>1</v>
      </c>
      <c r="AI7" s="155">
        <v>7</v>
      </c>
      <c r="AJ7" s="155">
        <v>7</v>
      </c>
      <c r="AK7" s="157"/>
      <c r="AL7" s="155"/>
      <c r="AM7" s="155"/>
      <c r="AN7" s="155"/>
      <c r="AO7" s="157"/>
      <c r="AP7" s="155"/>
      <c r="AQ7" s="155"/>
      <c r="AR7" s="155"/>
      <c r="AS7" s="157"/>
      <c r="AT7" s="155"/>
      <c r="AU7" s="155"/>
      <c r="AV7" s="155"/>
      <c r="AW7" s="157">
        <f t="shared" si="0"/>
        <v>1</v>
      </c>
      <c r="AX7" s="155">
        <f t="shared" si="1"/>
        <v>1</v>
      </c>
      <c r="AY7" s="155">
        <f t="shared" si="2"/>
        <v>7</v>
      </c>
      <c r="AZ7" s="155">
        <f t="shared" si="3"/>
        <v>7</v>
      </c>
      <c r="BA7" s="157">
        <v>0</v>
      </c>
      <c r="BB7" s="155"/>
      <c r="BC7" s="155"/>
      <c r="BD7" s="158"/>
      <c r="BE7" s="155"/>
      <c r="BF7" s="155"/>
      <c r="BG7" s="155"/>
      <c r="BH7" s="155"/>
      <c r="BI7" s="159"/>
      <c r="BJ7" s="159"/>
      <c r="BK7" s="160"/>
      <c r="BL7" s="160"/>
      <c r="BM7" s="160"/>
    </row>
    <row r="8" spans="1:53" ht="15">
      <c r="A8" s="162" t="s">
        <v>1127</v>
      </c>
      <c r="B8" s="346" t="s">
        <v>1126</v>
      </c>
      <c r="C8" s="163" t="s">
        <v>1465</v>
      </c>
      <c r="D8" s="163" t="s">
        <v>1466</v>
      </c>
      <c r="E8" s="163" t="s">
        <v>1467</v>
      </c>
      <c r="F8" s="155" t="s">
        <v>1299</v>
      </c>
      <c r="G8" s="338">
        <v>2360</v>
      </c>
      <c r="H8" s="162" t="s">
        <v>1468</v>
      </c>
      <c r="I8" s="164">
        <v>0.4375</v>
      </c>
      <c r="J8" s="162">
        <v>6</v>
      </c>
      <c r="K8" s="339" t="s">
        <v>475</v>
      </c>
      <c r="L8" s="339" t="s">
        <v>475</v>
      </c>
      <c r="M8" s="339" t="s">
        <v>475</v>
      </c>
      <c r="N8" s="339" t="s">
        <v>285</v>
      </c>
      <c r="O8" s="339" t="s">
        <v>487</v>
      </c>
      <c r="P8" s="339" t="s">
        <v>487</v>
      </c>
      <c r="Y8" s="165">
        <v>3</v>
      </c>
      <c r="Z8" s="162">
        <v>5</v>
      </c>
      <c r="AA8" s="162">
        <v>175</v>
      </c>
      <c r="AB8" s="162">
        <v>210</v>
      </c>
      <c r="AC8" s="165">
        <v>10</v>
      </c>
      <c r="AD8" s="162">
        <v>6</v>
      </c>
      <c r="AE8" s="162">
        <v>320</v>
      </c>
      <c r="AF8" s="162">
        <v>255</v>
      </c>
      <c r="AG8" s="165">
        <v>8</v>
      </c>
      <c r="AH8" s="162">
        <v>11</v>
      </c>
      <c r="AI8" s="162">
        <v>298</v>
      </c>
      <c r="AJ8" s="162">
        <v>498</v>
      </c>
      <c r="AK8" s="165">
        <v>8</v>
      </c>
      <c r="AL8" s="162">
        <v>6</v>
      </c>
      <c r="AM8" s="162">
        <v>350</v>
      </c>
      <c r="AN8" s="162">
        <v>299</v>
      </c>
      <c r="AO8" s="165">
        <v>9</v>
      </c>
      <c r="AP8" s="162">
        <v>6</v>
      </c>
      <c r="AQ8" s="162">
        <v>245</v>
      </c>
      <c r="AR8" s="162">
        <v>185</v>
      </c>
      <c r="AS8" s="165">
        <v>5</v>
      </c>
      <c r="AT8" s="162">
        <v>4</v>
      </c>
      <c r="AU8" s="162">
        <v>169</v>
      </c>
      <c r="AV8" s="162">
        <v>139</v>
      </c>
      <c r="AW8" s="157">
        <f t="shared" si="0"/>
        <v>43</v>
      </c>
      <c r="AX8" s="155">
        <f t="shared" si="1"/>
        <v>38</v>
      </c>
      <c r="AY8" s="155">
        <f t="shared" si="2"/>
        <v>1557</v>
      </c>
      <c r="AZ8" s="155">
        <f t="shared" si="3"/>
        <v>1586</v>
      </c>
      <c r="BA8" s="165">
        <v>5</v>
      </c>
    </row>
    <row r="9" spans="1:53" ht="33.75">
      <c r="A9" s="162" t="s">
        <v>1127</v>
      </c>
      <c r="B9" s="346" t="s">
        <v>1126</v>
      </c>
      <c r="C9" s="163" t="s">
        <v>1469</v>
      </c>
      <c r="D9" s="163" t="s">
        <v>1470</v>
      </c>
      <c r="E9" s="163" t="s">
        <v>1471</v>
      </c>
      <c r="F9" s="162" t="s">
        <v>1472</v>
      </c>
      <c r="G9" s="338">
        <v>2364</v>
      </c>
      <c r="H9" s="162" t="s">
        <v>1473</v>
      </c>
      <c r="I9" s="162">
        <v>11</v>
      </c>
      <c r="J9" s="162">
        <v>6</v>
      </c>
      <c r="K9" s="339" t="s">
        <v>488</v>
      </c>
      <c r="L9" s="339" t="s">
        <v>1474</v>
      </c>
      <c r="M9" s="339" t="s">
        <v>1474</v>
      </c>
      <c r="N9" s="339" t="s">
        <v>1474</v>
      </c>
      <c r="O9" s="339" t="s">
        <v>1012</v>
      </c>
      <c r="P9" s="340" t="s">
        <v>1475</v>
      </c>
      <c r="Q9" s="339" t="s">
        <v>488</v>
      </c>
      <c r="R9" s="339" t="s">
        <v>1474</v>
      </c>
      <c r="S9" s="339" t="s">
        <v>1474</v>
      </c>
      <c r="T9" s="339" t="s">
        <v>1474</v>
      </c>
      <c r="U9" s="339" t="s">
        <v>1476</v>
      </c>
      <c r="V9" s="340" t="s">
        <v>1475</v>
      </c>
      <c r="X9" s="339" t="s">
        <v>1631</v>
      </c>
      <c r="Y9" s="165">
        <v>2</v>
      </c>
      <c r="Z9" s="162">
        <v>4</v>
      </c>
      <c r="AA9" s="162">
        <v>125</v>
      </c>
      <c r="AB9" s="162">
        <v>155</v>
      </c>
      <c r="AC9" s="165">
        <v>4</v>
      </c>
      <c r="AD9" s="162">
        <v>5</v>
      </c>
      <c r="AE9" s="162">
        <v>168</v>
      </c>
      <c r="AF9" s="162">
        <v>188</v>
      </c>
      <c r="AG9" s="165">
        <v>5</v>
      </c>
      <c r="AH9" s="162">
        <v>4</v>
      </c>
      <c r="AI9" s="162">
        <v>161</v>
      </c>
      <c r="AJ9" s="162">
        <v>141</v>
      </c>
      <c r="AK9" s="165">
        <v>4</v>
      </c>
      <c r="AL9" s="162">
        <v>5</v>
      </c>
      <c r="AM9" s="162">
        <v>220</v>
      </c>
      <c r="AN9" s="162">
        <v>200</v>
      </c>
      <c r="AO9" s="165">
        <v>4</v>
      </c>
      <c r="AP9" s="162">
        <v>2</v>
      </c>
      <c r="AQ9" s="162">
        <v>35</v>
      </c>
      <c r="AR9" s="162">
        <v>70</v>
      </c>
      <c r="AS9" s="165">
        <v>3</v>
      </c>
      <c r="AT9" s="162">
        <v>4</v>
      </c>
      <c r="AU9" s="162">
        <v>130</v>
      </c>
      <c r="AV9" s="162">
        <v>158</v>
      </c>
      <c r="AW9" s="157">
        <f t="shared" si="0"/>
        <v>22</v>
      </c>
      <c r="AX9" s="155">
        <f t="shared" si="1"/>
        <v>24</v>
      </c>
      <c r="AY9" s="155">
        <f t="shared" si="2"/>
        <v>839</v>
      </c>
      <c r="AZ9" s="155">
        <f t="shared" si="3"/>
        <v>912</v>
      </c>
      <c r="BA9" s="165">
        <v>5</v>
      </c>
    </row>
    <row r="10" spans="1:53" ht="45">
      <c r="A10" s="162" t="s">
        <v>1127</v>
      </c>
      <c r="B10" s="346" t="s">
        <v>1126</v>
      </c>
      <c r="C10" s="163" t="s">
        <v>1632</v>
      </c>
      <c r="D10" s="163" t="s">
        <v>1633</v>
      </c>
      <c r="E10" s="163" t="s">
        <v>1634</v>
      </c>
      <c r="F10" s="162" t="s">
        <v>1635</v>
      </c>
      <c r="G10" s="338">
        <v>2367</v>
      </c>
      <c r="H10" s="162" t="s">
        <v>1636</v>
      </c>
      <c r="I10" s="164">
        <v>0.4791666666666667</v>
      </c>
      <c r="J10" s="162">
        <v>5</v>
      </c>
      <c r="K10" s="339" t="s">
        <v>984</v>
      </c>
      <c r="L10" s="339" t="s">
        <v>288</v>
      </c>
      <c r="M10" s="339" t="s">
        <v>984</v>
      </c>
      <c r="N10" s="339" t="s">
        <v>288</v>
      </c>
      <c r="O10" s="339" t="s">
        <v>1012</v>
      </c>
      <c r="P10" s="340" t="s">
        <v>1131</v>
      </c>
      <c r="Q10" s="339" t="s">
        <v>984</v>
      </c>
      <c r="R10" s="339" t="s">
        <v>288</v>
      </c>
      <c r="S10" s="339" t="s">
        <v>984</v>
      </c>
      <c r="T10" s="339" t="s">
        <v>288</v>
      </c>
      <c r="U10" s="339" t="s">
        <v>1012</v>
      </c>
      <c r="V10" s="340" t="s">
        <v>1131</v>
      </c>
      <c r="X10" s="339" t="s">
        <v>1637</v>
      </c>
      <c r="Y10" s="165">
        <v>3</v>
      </c>
      <c r="Z10" s="162">
        <v>2</v>
      </c>
      <c r="AA10" s="162">
        <v>66</v>
      </c>
      <c r="AB10" s="162">
        <v>46</v>
      </c>
      <c r="AC10" s="165">
        <v>2</v>
      </c>
      <c r="AD10" s="162">
        <v>1</v>
      </c>
      <c r="AE10" s="162">
        <v>119</v>
      </c>
      <c r="AF10" s="162">
        <v>99</v>
      </c>
      <c r="AG10" s="165">
        <v>2</v>
      </c>
      <c r="AH10" s="162">
        <v>3</v>
      </c>
      <c r="AI10" s="162">
        <v>0</v>
      </c>
      <c r="AJ10" s="162">
        <v>0</v>
      </c>
      <c r="AK10" s="165">
        <v>1</v>
      </c>
      <c r="AL10" s="162">
        <v>0</v>
      </c>
      <c r="AM10" s="162">
        <v>69</v>
      </c>
      <c r="AN10" s="162">
        <v>59</v>
      </c>
      <c r="AO10" s="165">
        <v>1</v>
      </c>
      <c r="AP10" s="162">
        <v>2</v>
      </c>
      <c r="AW10" s="157">
        <f t="shared" si="0"/>
        <v>9</v>
      </c>
      <c r="AX10" s="155">
        <f t="shared" si="1"/>
        <v>8</v>
      </c>
      <c r="AY10" s="155">
        <f t="shared" si="2"/>
        <v>254</v>
      </c>
      <c r="AZ10" s="155">
        <f t="shared" si="3"/>
        <v>204</v>
      </c>
      <c r="BA10" s="165">
        <v>13</v>
      </c>
    </row>
    <row r="11" spans="1:53" ht="45">
      <c r="A11" s="162" t="s">
        <v>1127</v>
      </c>
      <c r="B11" s="346" t="s">
        <v>1126</v>
      </c>
      <c r="C11" s="163" t="s">
        <v>1638</v>
      </c>
      <c r="D11" s="163" t="s">
        <v>1639</v>
      </c>
      <c r="E11" s="163" t="s">
        <v>1640</v>
      </c>
      <c r="F11" s="162" t="s">
        <v>1641</v>
      </c>
      <c r="G11" s="338">
        <v>2338</v>
      </c>
      <c r="H11" s="162" t="s">
        <v>1642</v>
      </c>
      <c r="I11" s="162" t="s">
        <v>1643</v>
      </c>
      <c r="J11" s="162">
        <v>6</v>
      </c>
      <c r="K11" s="339" t="s">
        <v>1644</v>
      </c>
      <c r="L11" s="339" t="s">
        <v>477</v>
      </c>
      <c r="M11" s="339" t="s">
        <v>1644</v>
      </c>
      <c r="N11" s="339" t="s">
        <v>477</v>
      </c>
      <c r="O11" s="339" t="s">
        <v>477</v>
      </c>
      <c r="P11" s="339" t="s">
        <v>473</v>
      </c>
      <c r="Q11" s="339" t="s">
        <v>288</v>
      </c>
      <c r="R11" s="339" t="s">
        <v>477</v>
      </c>
      <c r="S11" s="339" t="s">
        <v>288</v>
      </c>
      <c r="T11" s="339" t="s">
        <v>477</v>
      </c>
      <c r="U11" s="339" t="s">
        <v>477</v>
      </c>
      <c r="V11" s="339" t="s">
        <v>477</v>
      </c>
      <c r="X11" s="339" t="s">
        <v>1645</v>
      </c>
      <c r="Y11" s="165">
        <v>2</v>
      </c>
      <c r="Z11" s="162">
        <v>1</v>
      </c>
      <c r="AA11" s="162">
        <v>25</v>
      </c>
      <c r="AB11" s="162">
        <v>40</v>
      </c>
      <c r="AC11" s="165">
        <v>3</v>
      </c>
      <c r="AD11" s="162">
        <v>3</v>
      </c>
      <c r="AE11" s="162">
        <v>74</v>
      </c>
      <c r="AF11" s="162">
        <v>76</v>
      </c>
      <c r="AG11" s="165">
        <v>3</v>
      </c>
      <c r="AH11" s="162">
        <v>2</v>
      </c>
      <c r="AI11" s="162">
        <v>74</v>
      </c>
      <c r="AJ11" s="162">
        <v>54</v>
      </c>
      <c r="AK11" s="165">
        <v>3</v>
      </c>
      <c r="AL11" s="162">
        <v>2</v>
      </c>
      <c r="AM11" s="162">
        <v>134</v>
      </c>
      <c r="AN11" s="162">
        <v>104</v>
      </c>
      <c r="AO11" s="165">
        <v>2</v>
      </c>
      <c r="AP11" s="162">
        <v>2</v>
      </c>
      <c r="AQ11" s="162">
        <v>70</v>
      </c>
      <c r="AR11" s="162">
        <v>72</v>
      </c>
      <c r="AS11" s="165">
        <v>3</v>
      </c>
      <c r="AT11" s="162">
        <v>1</v>
      </c>
      <c r="AU11" s="162">
        <v>85</v>
      </c>
      <c r="AV11" s="162">
        <v>41</v>
      </c>
      <c r="AW11" s="157">
        <f t="shared" si="0"/>
        <v>16</v>
      </c>
      <c r="AX11" s="155">
        <f t="shared" si="1"/>
        <v>11</v>
      </c>
      <c r="AY11" s="155">
        <f t="shared" si="2"/>
        <v>462</v>
      </c>
      <c r="AZ11" s="155">
        <f t="shared" si="3"/>
        <v>387</v>
      </c>
      <c r="BA11" s="165">
        <v>4</v>
      </c>
    </row>
    <row r="12" spans="1:53" ht="33.75">
      <c r="A12" s="162" t="s">
        <v>1127</v>
      </c>
      <c r="B12" s="346" t="s">
        <v>1126</v>
      </c>
      <c r="C12" s="163" t="s">
        <v>1646</v>
      </c>
      <c r="D12" s="163" t="s">
        <v>1647</v>
      </c>
      <c r="E12" s="163" t="s">
        <v>1648</v>
      </c>
      <c r="F12" s="162" t="s">
        <v>1649</v>
      </c>
      <c r="G12" s="338">
        <v>2341</v>
      </c>
      <c r="H12" s="162" t="s">
        <v>1489</v>
      </c>
      <c r="I12" s="164">
        <v>0.5208333333333334</v>
      </c>
      <c r="J12" s="162">
        <v>6</v>
      </c>
      <c r="K12" s="339" t="s">
        <v>672</v>
      </c>
      <c r="L12" s="339" t="s">
        <v>1644</v>
      </c>
      <c r="M12" s="339" t="s">
        <v>1490</v>
      </c>
      <c r="N12" s="339" t="s">
        <v>1644</v>
      </c>
      <c r="O12" s="339" t="s">
        <v>672</v>
      </c>
      <c r="P12" s="340" t="s">
        <v>504</v>
      </c>
      <c r="Q12" s="339" t="s">
        <v>672</v>
      </c>
      <c r="R12" s="339" t="s">
        <v>1644</v>
      </c>
      <c r="S12" s="339" t="s">
        <v>1490</v>
      </c>
      <c r="T12" s="339" t="s">
        <v>1644</v>
      </c>
      <c r="U12" s="339" t="s">
        <v>672</v>
      </c>
      <c r="V12" s="340" t="s">
        <v>504</v>
      </c>
      <c r="X12" s="339" t="s">
        <v>1491</v>
      </c>
      <c r="Y12" s="165">
        <v>2</v>
      </c>
      <c r="Z12" s="162">
        <v>2</v>
      </c>
      <c r="AA12" s="162">
        <v>95</v>
      </c>
      <c r="AB12" s="162">
        <v>103</v>
      </c>
      <c r="AC12" s="165">
        <v>2</v>
      </c>
      <c r="AD12" s="162">
        <v>4</v>
      </c>
      <c r="AE12" s="162">
        <v>45</v>
      </c>
      <c r="AF12" s="162">
        <v>82</v>
      </c>
      <c r="AG12" s="165">
        <v>3</v>
      </c>
      <c r="AH12" s="162">
        <v>2</v>
      </c>
      <c r="AI12" s="162">
        <v>85</v>
      </c>
      <c r="AJ12" s="162">
        <v>60</v>
      </c>
      <c r="AK12" s="165">
        <v>2</v>
      </c>
      <c r="AL12" s="162">
        <v>1</v>
      </c>
      <c r="AM12" s="162">
        <v>127</v>
      </c>
      <c r="AN12" s="162">
        <v>97</v>
      </c>
      <c r="AO12" s="165">
        <v>2</v>
      </c>
      <c r="AP12" s="162">
        <v>4</v>
      </c>
      <c r="AQ12" s="162">
        <v>66</v>
      </c>
      <c r="AR12" s="162">
        <v>33</v>
      </c>
      <c r="AS12" s="165">
        <v>2</v>
      </c>
      <c r="AT12" s="162">
        <v>1</v>
      </c>
      <c r="AU12" s="162">
        <v>134</v>
      </c>
      <c r="AV12" s="162">
        <v>94</v>
      </c>
      <c r="AW12" s="157">
        <f t="shared" si="0"/>
        <v>13</v>
      </c>
      <c r="AX12" s="155">
        <f t="shared" si="1"/>
        <v>14</v>
      </c>
      <c r="AY12" s="155">
        <f t="shared" si="2"/>
        <v>552</v>
      </c>
      <c r="AZ12" s="155">
        <f t="shared" si="3"/>
        <v>469</v>
      </c>
      <c r="BA12" s="165">
        <v>4</v>
      </c>
    </row>
    <row r="13" spans="1:53" ht="15">
      <c r="A13" s="162" t="s">
        <v>1127</v>
      </c>
      <c r="B13" s="346" t="s">
        <v>1126</v>
      </c>
      <c r="C13" s="163" t="s">
        <v>1492</v>
      </c>
      <c r="D13" s="163" t="s">
        <v>1493</v>
      </c>
      <c r="E13" s="163" t="s">
        <v>1494</v>
      </c>
      <c r="F13" s="162" t="s">
        <v>1495</v>
      </c>
      <c r="G13" s="338">
        <v>2359</v>
      </c>
      <c r="H13" s="162" t="s">
        <v>1496</v>
      </c>
      <c r="I13" s="162" t="s">
        <v>1497</v>
      </c>
      <c r="J13" s="162" t="s">
        <v>1005</v>
      </c>
      <c r="K13" s="339" t="s">
        <v>288</v>
      </c>
      <c r="L13" s="339" t="s">
        <v>288</v>
      </c>
      <c r="M13" s="339" t="s">
        <v>288</v>
      </c>
      <c r="N13" s="339" t="s">
        <v>288</v>
      </c>
      <c r="O13" s="339" t="s">
        <v>288</v>
      </c>
      <c r="P13" s="340" t="s">
        <v>477</v>
      </c>
      <c r="Q13" s="339" t="s">
        <v>288</v>
      </c>
      <c r="R13" s="339" t="s">
        <v>288</v>
      </c>
      <c r="S13" s="339" t="s">
        <v>288</v>
      </c>
      <c r="T13" s="339" t="s">
        <v>288</v>
      </c>
      <c r="U13" s="339" t="s">
        <v>288</v>
      </c>
      <c r="V13" s="340" t="s">
        <v>477</v>
      </c>
      <c r="Y13" s="165">
        <v>5</v>
      </c>
      <c r="Z13" s="162">
        <v>8</v>
      </c>
      <c r="AA13" s="162">
        <v>295</v>
      </c>
      <c r="AB13" s="162">
        <v>365</v>
      </c>
      <c r="AC13" s="165">
        <v>3</v>
      </c>
      <c r="AD13" s="162">
        <v>4</v>
      </c>
      <c r="AE13" s="162">
        <v>78</v>
      </c>
      <c r="AF13" s="162">
        <v>98</v>
      </c>
      <c r="AG13" s="165">
        <v>6</v>
      </c>
      <c r="AH13" s="162">
        <v>4</v>
      </c>
      <c r="AI13" s="162">
        <v>180</v>
      </c>
      <c r="AJ13" s="162">
        <v>150</v>
      </c>
      <c r="AK13" s="165">
        <v>5</v>
      </c>
      <c r="AL13" s="162">
        <v>4</v>
      </c>
      <c r="AM13" s="162">
        <v>175</v>
      </c>
      <c r="AN13" s="162">
        <v>145</v>
      </c>
      <c r="AO13" s="165">
        <v>3</v>
      </c>
      <c r="AP13" s="162">
        <v>4</v>
      </c>
      <c r="AQ13" s="162">
        <v>162</v>
      </c>
      <c r="AR13" s="162">
        <v>32</v>
      </c>
      <c r="AW13" s="157">
        <f t="shared" si="0"/>
        <v>22</v>
      </c>
      <c r="AX13" s="155">
        <f t="shared" si="1"/>
        <v>24</v>
      </c>
      <c r="AY13" s="155">
        <f t="shared" si="2"/>
        <v>890</v>
      </c>
      <c r="AZ13" s="155">
        <f t="shared" si="3"/>
        <v>790</v>
      </c>
      <c r="BA13" s="165">
        <v>10</v>
      </c>
    </row>
    <row r="14" spans="1:53" ht="33.75">
      <c r="A14" s="162" t="s">
        <v>1127</v>
      </c>
      <c r="B14" s="346" t="s">
        <v>1126</v>
      </c>
      <c r="C14" s="163" t="s">
        <v>1498</v>
      </c>
      <c r="D14" s="163" t="s">
        <v>1499</v>
      </c>
      <c r="E14" s="163" t="s">
        <v>1500</v>
      </c>
      <c r="F14" s="162" t="s">
        <v>1501</v>
      </c>
      <c r="G14" s="338">
        <v>2339</v>
      </c>
      <c r="H14" s="162" t="s">
        <v>1502</v>
      </c>
      <c r="I14" s="164">
        <v>0.0625</v>
      </c>
      <c r="J14" s="162">
        <v>6</v>
      </c>
      <c r="K14" s="339" t="s">
        <v>288</v>
      </c>
      <c r="L14" s="339" t="s">
        <v>488</v>
      </c>
      <c r="M14" s="339" t="s">
        <v>288</v>
      </c>
      <c r="N14" s="339" t="s">
        <v>477</v>
      </c>
      <c r="O14" s="339" t="s">
        <v>477</v>
      </c>
      <c r="P14" s="340" t="s">
        <v>477</v>
      </c>
      <c r="Q14" s="339" t="s">
        <v>288</v>
      </c>
      <c r="R14" s="339" t="s">
        <v>488</v>
      </c>
      <c r="S14" s="339" t="s">
        <v>288</v>
      </c>
      <c r="T14" s="339" t="s">
        <v>477</v>
      </c>
      <c r="U14" s="339" t="s">
        <v>477</v>
      </c>
      <c r="V14" s="340" t="s">
        <v>477</v>
      </c>
      <c r="X14" s="339" t="s">
        <v>1503</v>
      </c>
      <c r="Y14" s="165">
        <v>4</v>
      </c>
      <c r="Z14" s="162">
        <v>4</v>
      </c>
      <c r="AA14" s="162">
        <v>150</v>
      </c>
      <c r="AB14" s="162">
        <v>155</v>
      </c>
      <c r="AC14" s="165">
        <v>3</v>
      </c>
      <c r="AD14" s="162">
        <v>4</v>
      </c>
      <c r="AE14" s="162">
        <v>169</v>
      </c>
      <c r="AF14" s="162">
        <v>139</v>
      </c>
      <c r="AG14" s="165">
        <v>3</v>
      </c>
      <c r="AH14" s="162">
        <v>3</v>
      </c>
      <c r="AI14" s="162">
        <v>110</v>
      </c>
      <c r="AJ14" s="162">
        <v>114</v>
      </c>
      <c r="AK14" s="165">
        <v>3</v>
      </c>
      <c r="AL14" s="162">
        <v>3</v>
      </c>
      <c r="AM14" s="162">
        <v>80</v>
      </c>
      <c r="AN14" s="162">
        <v>82</v>
      </c>
      <c r="AO14" s="165">
        <v>2</v>
      </c>
      <c r="AP14" s="162">
        <v>3</v>
      </c>
      <c r="AQ14" s="162">
        <v>130</v>
      </c>
      <c r="AR14" s="162">
        <v>165</v>
      </c>
      <c r="AS14" s="165">
        <v>3</v>
      </c>
      <c r="AT14" s="162">
        <v>3</v>
      </c>
      <c r="AU14" s="162">
        <v>80</v>
      </c>
      <c r="AV14" s="162">
        <v>88</v>
      </c>
      <c r="AW14" s="157">
        <f t="shared" si="0"/>
        <v>18</v>
      </c>
      <c r="AX14" s="155">
        <f t="shared" si="1"/>
        <v>20</v>
      </c>
      <c r="AY14" s="155">
        <f t="shared" si="2"/>
        <v>719</v>
      </c>
      <c r="AZ14" s="155">
        <f t="shared" si="3"/>
        <v>743</v>
      </c>
      <c r="BA14" s="165">
        <v>4</v>
      </c>
    </row>
    <row r="15" spans="1:53" ht="33.75">
      <c r="A15" s="162" t="s">
        <v>1504</v>
      </c>
      <c r="B15" s="346" t="s">
        <v>1126</v>
      </c>
      <c r="C15" s="163" t="s">
        <v>1505</v>
      </c>
      <c r="D15" s="163" t="s">
        <v>1340</v>
      </c>
      <c r="E15" s="163" t="s">
        <v>1341</v>
      </c>
      <c r="F15" s="162" t="s">
        <v>1342</v>
      </c>
      <c r="G15" s="338">
        <v>2061</v>
      </c>
      <c r="H15" s="162" t="s">
        <v>1343</v>
      </c>
      <c r="I15" s="164" t="s">
        <v>1344</v>
      </c>
      <c r="J15" s="162" t="s">
        <v>1345</v>
      </c>
      <c r="K15" s="339" t="s">
        <v>1346</v>
      </c>
      <c r="L15" s="339" t="s">
        <v>1346</v>
      </c>
      <c r="M15" s="339" t="s">
        <v>1346</v>
      </c>
      <c r="N15" s="339" t="s">
        <v>1346</v>
      </c>
      <c r="O15" s="339" t="s">
        <v>1346</v>
      </c>
      <c r="Q15" s="339" t="s">
        <v>1347</v>
      </c>
      <c r="R15" s="339" t="s">
        <v>1347</v>
      </c>
      <c r="S15" s="339" t="s">
        <v>1347</v>
      </c>
      <c r="T15" s="339" t="s">
        <v>1347</v>
      </c>
      <c r="U15" s="339" t="s">
        <v>1347</v>
      </c>
      <c r="X15" s="339" t="s">
        <v>1348</v>
      </c>
      <c r="Y15" s="165">
        <v>0</v>
      </c>
      <c r="Z15" s="162">
        <v>0</v>
      </c>
      <c r="AA15" s="162">
        <v>0</v>
      </c>
      <c r="AB15" s="162">
        <v>2</v>
      </c>
      <c r="AG15" s="165">
        <v>0</v>
      </c>
      <c r="AH15" s="162">
        <v>0</v>
      </c>
      <c r="AI15" s="162">
        <v>0</v>
      </c>
      <c r="AJ15" s="162">
        <v>0</v>
      </c>
      <c r="AO15" s="165">
        <v>0</v>
      </c>
      <c r="AP15" s="162">
        <v>0</v>
      </c>
      <c r="AQ15" s="162">
        <v>0</v>
      </c>
      <c r="AR15" s="162">
        <v>0</v>
      </c>
      <c r="AW15" s="157">
        <f t="shared" si="0"/>
        <v>0</v>
      </c>
      <c r="AX15" s="155">
        <f t="shared" si="1"/>
        <v>0</v>
      </c>
      <c r="AY15" s="155">
        <f t="shared" si="2"/>
        <v>0</v>
      </c>
      <c r="AZ15" s="155">
        <f t="shared" si="3"/>
        <v>2</v>
      </c>
      <c r="BA15" s="165">
        <v>0</v>
      </c>
    </row>
    <row r="16" spans="1:53" ht="15">
      <c r="A16" s="162" t="s">
        <v>1127</v>
      </c>
      <c r="B16" s="346" t="s">
        <v>1126</v>
      </c>
      <c r="C16" s="163" t="s">
        <v>1349</v>
      </c>
      <c r="D16" s="163" t="s">
        <v>1193</v>
      </c>
      <c r="E16" s="163" t="s">
        <v>1033</v>
      </c>
      <c r="F16" s="162" t="s">
        <v>1342</v>
      </c>
      <c r="G16" s="338">
        <v>2061</v>
      </c>
      <c r="H16" s="162" t="s">
        <v>1034</v>
      </c>
      <c r="I16" s="164">
        <v>0.6041666666666666</v>
      </c>
      <c r="J16" s="162">
        <v>6</v>
      </c>
      <c r="K16" s="341" t="s">
        <v>288</v>
      </c>
      <c r="L16" s="341" t="s">
        <v>1644</v>
      </c>
      <c r="M16" s="341" t="s">
        <v>1644</v>
      </c>
      <c r="N16" s="341" t="s">
        <v>477</v>
      </c>
      <c r="O16" s="341" t="s">
        <v>477</v>
      </c>
      <c r="P16" s="341" t="s">
        <v>477</v>
      </c>
      <c r="Q16" s="341" t="s">
        <v>288</v>
      </c>
      <c r="R16" s="341" t="s">
        <v>1644</v>
      </c>
      <c r="S16" s="341" t="s">
        <v>1644</v>
      </c>
      <c r="T16" s="341" t="s">
        <v>477</v>
      </c>
      <c r="U16" s="341" t="s">
        <v>477</v>
      </c>
      <c r="V16" s="341" t="s">
        <v>477</v>
      </c>
      <c r="Y16" s="165">
        <v>2</v>
      </c>
      <c r="Z16" s="162">
        <v>3</v>
      </c>
      <c r="AA16" s="162">
        <v>108</v>
      </c>
      <c r="AB16" s="162">
        <v>132</v>
      </c>
      <c r="AC16" s="165">
        <v>4</v>
      </c>
      <c r="AD16" s="162">
        <v>4</v>
      </c>
      <c r="AE16" s="162">
        <v>130</v>
      </c>
      <c r="AF16" s="162">
        <v>134</v>
      </c>
      <c r="AG16" s="165">
        <v>3</v>
      </c>
      <c r="AH16" s="162">
        <v>3</v>
      </c>
      <c r="AI16" s="162">
        <v>115</v>
      </c>
      <c r="AJ16" s="162">
        <v>118</v>
      </c>
      <c r="AK16" s="165">
        <v>3</v>
      </c>
      <c r="AL16" s="162">
        <v>4</v>
      </c>
      <c r="AM16" s="162">
        <v>102</v>
      </c>
      <c r="AN16" s="162">
        <v>82</v>
      </c>
      <c r="AO16" s="165">
        <v>3</v>
      </c>
      <c r="AP16" s="162">
        <v>3</v>
      </c>
      <c r="AQ16" s="162">
        <v>70</v>
      </c>
      <c r="AR16" s="162">
        <v>72</v>
      </c>
      <c r="AS16" s="165">
        <v>4</v>
      </c>
      <c r="AT16" s="162">
        <v>2</v>
      </c>
      <c r="AU16" s="162">
        <v>139</v>
      </c>
      <c r="AV16" s="162">
        <v>99</v>
      </c>
      <c r="AW16" s="157">
        <f t="shared" si="0"/>
        <v>19</v>
      </c>
      <c r="AX16" s="155">
        <f t="shared" si="1"/>
        <v>19</v>
      </c>
      <c r="AY16" s="155">
        <f t="shared" si="2"/>
        <v>664</v>
      </c>
      <c r="AZ16" s="155">
        <f t="shared" si="3"/>
        <v>637</v>
      </c>
      <c r="BA16" s="165">
        <v>6</v>
      </c>
    </row>
    <row r="17" spans="1:65" s="170" customFormat="1" ht="15">
      <c r="A17" s="169" t="s">
        <v>1127</v>
      </c>
      <c r="B17" s="346" t="s">
        <v>1126</v>
      </c>
      <c r="C17" s="170" t="s">
        <v>1035</v>
      </c>
      <c r="D17" s="170" t="s">
        <v>1036</v>
      </c>
      <c r="E17" s="170" t="s">
        <v>1037</v>
      </c>
      <c r="F17" s="169" t="s">
        <v>1038</v>
      </c>
      <c r="G17" s="342">
        <v>2188</v>
      </c>
      <c r="H17" s="169" t="s">
        <v>1039</v>
      </c>
      <c r="I17" s="169">
        <v>3</v>
      </c>
      <c r="J17" s="169">
        <v>6</v>
      </c>
      <c r="K17" s="343" t="s">
        <v>284</v>
      </c>
      <c r="L17" s="343" t="s">
        <v>284</v>
      </c>
      <c r="M17" s="343" t="s">
        <v>284</v>
      </c>
      <c r="N17" s="343" t="s">
        <v>284</v>
      </c>
      <c r="O17" s="343" t="s">
        <v>1490</v>
      </c>
      <c r="P17" s="343" t="s">
        <v>1490</v>
      </c>
      <c r="Q17" s="343" t="s">
        <v>284</v>
      </c>
      <c r="R17" s="343" t="s">
        <v>284</v>
      </c>
      <c r="S17" s="343" t="s">
        <v>284</v>
      </c>
      <c r="T17" s="343" t="s">
        <v>284</v>
      </c>
      <c r="U17" s="343" t="s">
        <v>1490</v>
      </c>
      <c r="V17" s="343" t="s">
        <v>1490</v>
      </c>
      <c r="W17" s="343"/>
      <c r="X17" s="343"/>
      <c r="Y17" s="171">
        <v>4</v>
      </c>
      <c r="Z17" s="169">
        <v>7</v>
      </c>
      <c r="AA17" s="169">
        <v>152</v>
      </c>
      <c r="AB17" s="169">
        <v>312</v>
      </c>
      <c r="AC17" s="171">
        <v>8</v>
      </c>
      <c r="AD17" s="169">
        <v>6</v>
      </c>
      <c r="AE17" s="169">
        <v>176</v>
      </c>
      <c r="AF17" s="169">
        <v>137</v>
      </c>
      <c r="AG17" s="171">
        <v>6</v>
      </c>
      <c r="AH17" s="169">
        <v>8</v>
      </c>
      <c r="AI17" s="169">
        <v>183</v>
      </c>
      <c r="AJ17" s="169">
        <v>233</v>
      </c>
      <c r="AK17" s="171">
        <v>7</v>
      </c>
      <c r="AL17" s="169">
        <v>3</v>
      </c>
      <c r="AM17" s="169">
        <v>226</v>
      </c>
      <c r="AN17" s="169">
        <v>196</v>
      </c>
      <c r="AO17" s="171">
        <v>7</v>
      </c>
      <c r="AP17" s="169">
        <v>7</v>
      </c>
      <c r="AQ17" s="169">
        <v>300</v>
      </c>
      <c r="AR17" s="169">
        <v>308</v>
      </c>
      <c r="AS17" s="171">
        <v>6</v>
      </c>
      <c r="AT17" s="169">
        <v>4</v>
      </c>
      <c r="AU17" s="169">
        <v>440</v>
      </c>
      <c r="AV17" s="169">
        <v>371</v>
      </c>
      <c r="AW17" s="375">
        <f t="shared" si="0"/>
        <v>38</v>
      </c>
      <c r="AX17" s="376">
        <f t="shared" si="1"/>
        <v>35</v>
      </c>
      <c r="AY17" s="376">
        <f t="shared" si="2"/>
        <v>1477</v>
      </c>
      <c r="AZ17" s="377">
        <f t="shared" si="3"/>
        <v>1557</v>
      </c>
      <c r="BA17" s="171">
        <v>17</v>
      </c>
      <c r="BB17" s="169"/>
      <c r="BC17" s="169"/>
      <c r="BD17" s="172"/>
      <c r="BE17" s="169"/>
      <c r="BF17" s="169"/>
      <c r="BG17" s="169"/>
      <c r="BH17" s="169"/>
      <c r="BI17" s="173"/>
      <c r="BJ17" s="173"/>
      <c r="BK17" s="174"/>
      <c r="BL17" s="174"/>
      <c r="BM17" s="174"/>
    </row>
    <row r="18" spans="1:52" ht="15">
      <c r="A18" s="175" t="s">
        <v>1040</v>
      </c>
      <c r="B18" s="175"/>
      <c r="AW18" s="157">
        <f t="shared" si="0"/>
        <v>0</v>
      </c>
      <c r="AX18" s="155">
        <f t="shared" si="1"/>
        <v>0</v>
      </c>
      <c r="AY18" s="155">
        <f t="shared" si="2"/>
        <v>0</v>
      </c>
      <c r="AZ18" s="155">
        <f t="shared" si="3"/>
        <v>0</v>
      </c>
    </row>
    <row r="19" spans="1:53" ht="33">
      <c r="A19" s="162" t="s">
        <v>1504</v>
      </c>
      <c r="B19" s="162" t="s">
        <v>63</v>
      </c>
      <c r="C19" s="163" t="s">
        <v>1041</v>
      </c>
      <c r="D19" s="163" t="s">
        <v>1042</v>
      </c>
      <c r="E19" s="338" t="s">
        <v>1206</v>
      </c>
      <c r="F19" s="162" t="s">
        <v>1207</v>
      </c>
      <c r="G19" s="338">
        <v>2184</v>
      </c>
      <c r="H19" s="176" t="s">
        <v>1208</v>
      </c>
      <c r="I19" s="177">
        <v>0.3611111111111111</v>
      </c>
      <c r="J19" s="162" t="s">
        <v>1370</v>
      </c>
      <c r="K19" s="339" t="s">
        <v>1371</v>
      </c>
      <c r="L19" s="339" t="s">
        <v>1371</v>
      </c>
      <c r="M19" s="339" t="s">
        <v>1371</v>
      </c>
      <c r="N19" s="339" t="s">
        <v>1371</v>
      </c>
      <c r="O19" s="339" t="s">
        <v>1371</v>
      </c>
      <c r="Q19" s="339" t="s">
        <v>1372</v>
      </c>
      <c r="R19" s="339" t="s">
        <v>1372</v>
      </c>
      <c r="S19" s="339" t="s">
        <v>1372</v>
      </c>
      <c r="T19" s="339" t="s">
        <v>1372</v>
      </c>
      <c r="U19" s="339" t="s">
        <v>1372</v>
      </c>
      <c r="X19" s="339" t="s">
        <v>1212</v>
      </c>
      <c r="Y19" s="165">
        <v>0</v>
      </c>
      <c r="Z19" s="162">
        <v>0</v>
      </c>
      <c r="AA19" s="162">
        <v>0</v>
      </c>
      <c r="AB19" s="162">
        <v>3</v>
      </c>
      <c r="AG19" s="165">
        <v>0</v>
      </c>
      <c r="AH19" s="162">
        <v>0</v>
      </c>
      <c r="AI19" s="162">
        <v>0</v>
      </c>
      <c r="AJ19" s="162">
        <v>1</v>
      </c>
      <c r="AW19" s="157">
        <f t="shared" si="0"/>
        <v>0</v>
      </c>
      <c r="AX19" s="155">
        <f t="shared" si="1"/>
        <v>0</v>
      </c>
      <c r="AY19" s="155">
        <f t="shared" si="2"/>
        <v>0</v>
      </c>
      <c r="AZ19" s="155">
        <f t="shared" si="3"/>
        <v>4</v>
      </c>
      <c r="BA19" s="165">
        <v>0</v>
      </c>
    </row>
    <row r="20" spans="1:53" ht="21.75">
      <c r="A20" s="162" t="s">
        <v>1127</v>
      </c>
      <c r="B20" s="162" t="s">
        <v>63</v>
      </c>
      <c r="C20" s="163" t="s">
        <v>1213</v>
      </c>
      <c r="D20" s="163" t="s">
        <v>1214</v>
      </c>
      <c r="E20" s="338" t="s">
        <v>1215</v>
      </c>
      <c r="F20" s="162" t="s">
        <v>1216</v>
      </c>
      <c r="G20" s="338">
        <v>2169</v>
      </c>
      <c r="H20" s="176" t="s">
        <v>1217</v>
      </c>
      <c r="I20" s="164">
        <v>0.3854166666666667</v>
      </c>
      <c r="J20" s="162">
        <v>5</v>
      </c>
      <c r="K20" s="339" t="s">
        <v>1218</v>
      </c>
      <c r="L20" s="339" t="s">
        <v>1219</v>
      </c>
      <c r="M20" s="339" t="s">
        <v>1219</v>
      </c>
      <c r="N20" s="339" t="s">
        <v>1219</v>
      </c>
      <c r="O20" s="339" t="s">
        <v>1219</v>
      </c>
      <c r="Q20" s="339" t="s">
        <v>1218</v>
      </c>
      <c r="R20" s="339" t="s">
        <v>1219</v>
      </c>
      <c r="S20" s="339" t="s">
        <v>1219</v>
      </c>
      <c r="T20" s="339" t="s">
        <v>1219</v>
      </c>
      <c r="U20" s="339" t="s">
        <v>1219</v>
      </c>
      <c r="V20" s="340"/>
      <c r="Y20" s="165">
        <v>2</v>
      </c>
      <c r="Z20" s="162">
        <v>1</v>
      </c>
      <c r="AA20" s="162">
        <v>30</v>
      </c>
      <c r="AB20" s="162">
        <v>19</v>
      </c>
      <c r="AC20" s="165">
        <v>2</v>
      </c>
      <c r="AD20" s="162">
        <v>1</v>
      </c>
      <c r="AE20" s="162">
        <v>36</v>
      </c>
      <c r="AF20" s="162">
        <v>26</v>
      </c>
      <c r="AG20" s="165">
        <v>2</v>
      </c>
      <c r="AH20" s="162">
        <v>2</v>
      </c>
      <c r="AI20" s="162">
        <v>57</v>
      </c>
      <c r="AJ20" s="162">
        <v>59</v>
      </c>
      <c r="AK20" s="165">
        <v>2</v>
      </c>
      <c r="AL20" s="162">
        <v>1</v>
      </c>
      <c r="AM20" s="162">
        <v>50</v>
      </c>
      <c r="AN20" s="162">
        <v>35</v>
      </c>
      <c r="AO20" s="165">
        <v>2</v>
      </c>
      <c r="AP20" s="162">
        <v>2</v>
      </c>
      <c r="AQ20" s="162">
        <v>60</v>
      </c>
      <c r="AR20" s="162">
        <v>64</v>
      </c>
      <c r="AW20" s="157">
        <f t="shared" si="0"/>
        <v>10</v>
      </c>
      <c r="AX20" s="155">
        <f t="shared" si="1"/>
        <v>7</v>
      </c>
      <c r="AY20" s="155">
        <f t="shared" si="2"/>
        <v>233</v>
      </c>
      <c r="AZ20" s="155">
        <f t="shared" si="3"/>
        <v>203</v>
      </c>
      <c r="BA20" s="165">
        <v>5</v>
      </c>
    </row>
    <row r="21" spans="1:53" ht="21.75">
      <c r="A21" s="162" t="s">
        <v>1127</v>
      </c>
      <c r="B21" s="162" t="s">
        <v>63</v>
      </c>
      <c r="C21" s="163" t="s">
        <v>1380</v>
      </c>
      <c r="D21" s="163" t="s">
        <v>1381</v>
      </c>
      <c r="E21" s="338" t="s">
        <v>1382</v>
      </c>
      <c r="F21" s="162" t="s">
        <v>1216</v>
      </c>
      <c r="G21" s="338" t="s">
        <v>1383</v>
      </c>
      <c r="H21" s="176" t="s">
        <v>1542</v>
      </c>
      <c r="I21" s="177">
        <v>0.3854166666666667</v>
      </c>
      <c r="J21" s="162" t="s">
        <v>1005</v>
      </c>
      <c r="K21" s="339" t="s">
        <v>284</v>
      </c>
      <c r="L21" s="339" t="s">
        <v>284</v>
      </c>
      <c r="M21" s="339" t="s">
        <v>284</v>
      </c>
      <c r="N21" s="339" t="s">
        <v>284</v>
      </c>
      <c r="O21" s="339" t="s">
        <v>672</v>
      </c>
      <c r="Q21" s="339" t="s">
        <v>284</v>
      </c>
      <c r="R21" s="339" t="s">
        <v>284</v>
      </c>
      <c r="S21" s="339" t="s">
        <v>284</v>
      </c>
      <c r="T21" s="339" t="s">
        <v>284</v>
      </c>
      <c r="U21" s="339" t="s">
        <v>672</v>
      </c>
      <c r="W21" s="339" t="s">
        <v>1132</v>
      </c>
      <c r="Y21" s="165">
        <v>19</v>
      </c>
      <c r="Z21" s="162">
        <v>17</v>
      </c>
      <c r="AA21" s="162">
        <v>777</v>
      </c>
      <c r="AB21" s="162">
        <v>721</v>
      </c>
      <c r="AC21" s="165">
        <v>13</v>
      </c>
      <c r="AD21" s="162">
        <v>16</v>
      </c>
      <c r="AE21" s="162">
        <v>630</v>
      </c>
      <c r="AF21" s="162">
        <v>851</v>
      </c>
      <c r="AG21" s="165">
        <v>13</v>
      </c>
      <c r="AH21" s="162">
        <v>11</v>
      </c>
      <c r="AI21" s="162">
        <v>469</v>
      </c>
      <c r="AJ21" s="162">
        <v>429</v>
      </c>
      <c r="AK21" s="165">
        <v>13</v>
      </c>
      <c r="AL21" s="162">
        <v>11</v>
      </c>
      <c r="AM21" s="162">
        <v>453</v>
      </c>
      <c r="AN21" s="162">
        <v>403</v>
      </c>
      <c r="AO21" s="165">
        <v>13</v>
      </c>
      <c r="AP21" s="162">
        <v>11</v>
      </c>
      <c r="AQ21" s="162">
        <v>500</v>
      </c>
      <c r="AR21" s="162">
        <v>444</v>
      </c>
      <c r="AW21" s="157">
        <f t="shared" si="0"/>
        <v>71</v>
      </c>
      <c r="AX21" s="155">
        <f t="shared" si="1"/>
        <v>66</v>
      </c>
      <c r="AY21" s="155">
        <f t="shared" si="2"/>
        <v>2829</v>
      </c>
      <c r="AZ21" s="155">
        <f t="shared" si="3"/>
        <v>2848</v>
      </c>
      <c r="BA21" s="165">
        <v>22</v>
      </c>
    </row>
    <row r="22" spans="1:53" ht="33">
      <c r="A22" s="162" t="s">
        <v>1127</v>
      </c>
      <c r="B22" s="162" t="s">
        <v>63</v>
      </c>
      <c r="C22" s="163" t="s">
        <v>1543</v>
      </c>
      <c r="D22" s="163" t="s">
        <v>1544</v>
      </c>
      <c r="E22" s="338" t="s">
        <v>1545</v>
      </c>
      <c r="F22" s="162" t="s">
        <v>1207</v>
      </c>
      <c r="G22" s="338">
        <v>2184</v>
      </c>
      <c r="H22" s="176" t="s">
        <v>1546</v>
      </c>
      <c r="I22" s="177">
        <v>0.3854166666666667</v>
      </c>
      <c r="J22" s="162">
        <v>6</v>
      </c>
      <c r="K22" s="339" t="s">
        <v>284</v>
      </c>
      <c r="L22" s="339" t="s">
        <v>284</v>
      </c>
      <c r="M22" s="339" t="s">
        <v>284</v>
      </c>
      <c r="N22" s="339" t="s">
        <v>284</v>
      </c>
      <c r="O22" s="339" t="s">
        <v>672</v>
      </c>
      <c r="P22" s="339" t="s">
        <v>672</v>
      </c>
      <c r="Q22" s="339" t="s">
        <v>286</v>
      </c>
      <c r="R22" s="339" t="s">
        <v>286</v>
      </c>
      <c r="S22" s="339" t="s">
        <v>286</v>
      </c>
      <c r="T22" s="339" t="s">
        <v>286</v>
      </c>
      <c r="U22" s="339" t="s">
        <v>672</v>
      </c>
      <c r="V22" s="339" t="s">
        <v>672</v>
      </c>
      <c r="X22" s="339" t="s">
        <v>1491</v>
      </c>
      <c r="Y22" s="165">
        <v>4</v>
      </c>
      <c r="Z22" s="162">
        <v>8</v>
      </c>
      <c r="AA22" s="162">
        <v>175</v>
      </c>
      <c r="AB22" s="162">
        <v>343</v>
      </c>
      <c r="AC22" s="165">
        <v>9</v>
      </c>
      <c r="AD22" s="162">
        <v>8</v>
      </c>
      <c r="AE22" s="162">
        <v>316</v>
      </c>
      <c r="AF22" s="162">
        <v>296</v>
      </c>
      <c r="AG22" s="165">
        <v>6</v>
      </c>
      <c r="AH22" s="162">
        <v>8</v>
      </c>
      <c r="AI22" s="162">
        <v>257</v>
      </c>
      <c r="AJ22" s="162">
        <v>297</v>
      </c>
      <c r="AK22" s="165">
        <v>6</v>
      </c>
      <c r="AL22" s="162">
        <v>6</v>
      </c>
      <c r="AM22" s="162">
        <v>250</v>
      </c>
      <c r="AN22" s="162">
        <v>253</v>
      </c>
      <c r="AO22" s="165">
        <v>7</v>
      </c>
      <c r="AP22" s="162">
        <v>6</v>
      </c>
      <c r="AQ22" s="162">
        <v>102</v>
      </c>
      <c r="AR22" s="162">
        <v>123</v>
      </c>
      <c r="AS22" s="165">
        <v>6</v>
      </c>
      <c r="AT22" s="162">
        <v>5</v>
      </c>
      <c r="AU22" s="162">
        <v>261</v>
      </c>
      <c r="AV22" s="162">
        <v>241</v>
      </c>
      <c r="AW22" s="157">
        <f t="shared" si="0"/>
        <v>38</v>
      </c>
      <c r="AX22" s="155">
        <f t="shared" si="1"/>
        <v>41</v>
      </c>
      <c r="AY22" s="155">
        <f t="shared" si="2"/>
        <v>1361</v>
      </c>
      <c r="AZ22" s="155">
        <f t="shared" si="3"/>
        <v>1553</v>
      </c>
      <c r="BA22" s="165">
        <v>1</v>
      </c>
    </row>
    <row r="23" spans="2:53" ht="21.75">
      <c r="B23" s="162" t="s">
        <v>63</v>
      </c>
      <c r="C23" s="163" t="s">
        <v>1127</v>
      </c>
      <c r="D23" s="163" t="s">
        <v>1547</v>
      </c>
      <c r="E23" s="338" t="s">
        <v>1548</v>
      </c>
      <c r="F23" s="162" t="s">
        <v>1207</v>
      </c>
      <c r="G23" s="338">
        <v>2184</v>
      </c>
      <c r="H23" s="176" t="s">
        <v>1549</v>
      </c>
      <c r="I23" s="164">
        <v>0.3888888888888889</v>
      </c>
      <c r="J23" s="162">
        <v>5</v>
      </c>
      <c r="K23" s="339" t="s">
        <v>1550</v>
      </c>
      <c r="L23" s="339" t="s">
        <v>1550</v>
      </c>
      <c r="M23" s="339" t="s">
        <v>1550</v>
      </c>
      <c r="N23" s="339" t="s">
        <v>1550</v>
      </c>
      <c r="O23" s="339" t="s">
        <v>1550</v>
      </c>
      <c r="Q23" s="339" t="s">
        <v>1550</v>
      </c>
      <c r="R23" s="339" t="s">
        <v>1550</v>
      </c>
      <c r="S23" s="339" t="s">
        <v>1550</v>
      </c>
      <c r="T23" s="339" t="s">
        <v>1550</v>
      </c>
      <c r="U23" s="339" t="s">
        <v>1550</v>
      </c>
      <c r="Y23" s="165">
        <v>1</v>
      </c>
      <c r="Z23" s="162">
        <v>0</v>
      </c>
      <c r="AA23" s="162">
        <v>0</v>
      </c>
      <c r="AB23" s="162">
        <v>1</v>
      </c>
      <c r="AC23" s="165">
        <v>1</v>
      </c>
      <c r="AD23" s="162">
        <v>1</v>
      </c>
      <c r="AE23" s="162">
        <v>8</v>
      </c>
      <c r="AF23" s="162">
        <v>8</v>
      </c>
      <c r="AG23" s="165">
        <v>1</v>
      </c>
      <c r="AH23" s="162">
        <v>1</v>
      </c>
      <c r="AI23" s="162">
        <v>10</v>
      </c>
      <c r="AJ23" s="162">
        <v>15</v>
      </c>
      <c r="AK23" s="165">
        <v>1</v>
      </c>
      <c r="AL23" s="162">
        <v>1</v>
      </c>
      <c r="AM23" s="162">
        <v>16</v>
      </c>
      <c r="AN23" s="162">
        <v>18</v>
      </c>
      <c r="AO23" s="165">
        <v>1</v>
      </c>
      <c r="AP23" s="162">
        <v>2</v>
      </c>
      <c r="AQ23" s="162">
        <v>20</v>
      </c>
      <c r="AR23" s="162">
        <v>30</v>
      </c>
      <c r="AW23" s="157">
        <f t="shared" si="0"/>
        <v>5</v>
      </c>
      <c r="AX23" s="155">
        <f t="shared" si="1"/>
        <v>5</v>
      </c>
      <c r="AY23" s="155">
        <f t="shared" si="2"/>
        <v>54</v>
      </c>
      <c r="AZ23" s="155">
        <f t="shared" si="3"/>
        <v>72</v>
      </c>
      <c r="BA23" s="165">
        <v>5</v>
      </c>
    </row>
    <row r="24" spans="1:53" ht="21.75">
      <c r="A24" s="162" t="s">
        <v>1127</v>
      </c>
      <c r="B24" s="162" t="s">
        <v>63</v>
      </c>
      <c r="C24" s="163" t="s">
        <v>1551</v>
      </c>
      <c r="D24" s="163" t="s">
        <v>1719</v>
      </c>
      <c r="E24" s="338" t="s">
        <v>1720</v>
      </c>
      <c r="F24" s="162" t="s">
        <v>1721</v>
      </c>
      <c r="G24" s="338">
        <v>2043</v>
      </c>
      <c r="H24" s="176" t="s">
        <v>1722</v>
      </c>
      <c r="I24" s="164">
        <v>0.40625</v>
      </c>
      <c r="J24" s="162">
        <v>6</v>
      </c>
      <c r="K24" s="339" t="s">
        <v>475</v>
      </c>
      <c r="L24" s="339" t="s">
        <v>475</v>
      </c>
      <c r="M24" s="339" t="s">
        <v>475</v>
      </c>
      <c r="N24" s="339" t="s">
        <v>475</v>
      </c>
      <c r="O24" s="339" t="s">
        <v>663</v>
      </c>
      <c r="P24" s="340" t="s">
        <v>672</v>
      </c>
      <c r="Q24" s="339" t="s">
        <v>475</v>
      </c>
      <c r="R24" s="339" t="s">
        <v>475</v>
      </c>
      <c r="S24" s="339" t="s">
        <v>475</v>
      </c>
      <c r="T24" s="339" t="s">
        <v>475</v>
      </c>
      <c r="U24" s="339" t="s">
        <v>663</v>
      </c>
      <c r="V24" s="340" t="s">
        <v>672</v>
      </c>
      <c r="W24" s="339" t="s">
        <v>1723</v>
      </c>
      <c r="Y24" s="165">
        <v>6</v>
      </c>
      <c r="Z24" s="162">
        <v>11</v>
      </c>
      <c r="AA24" s="162">
        <v>260</v>
      </c>
      <c r="AB24" s="162">
        <v>461</v>
      </c>
      <c r="AC24" s="165">
        <v>8</v>
      </c>
      <c r="AD24" s="162">
        <v>7</v>
      </c>
      <c r="AE24" s="162">
        <v>330</v>
      </c>
      <c r="AF24" s="162">
        <v>300</v>
      </c>
      <c r="AG24" s="165">
        <v>9</v>
      </c>
      <c r="AH24" s="162">
        <v>9</v>
      </c>
      <c r="AI24" s="162">
        <v>420</v>
      </c>
      <c r="AJ24" s="162">
        <v>466</v>
      </c>
      <c r="AK24" s="165">
        <v>10</v>
      </c>
      <c r="AL24" s="162">
        <v>7</v>
      </c>
      <c r="AM24" s="162">
        <v>330</v>
      </c>
      <c r="AN24" s="162">
        <v>268</v>
      </c>
      <c r="AO24" s="165">
        <v>11</v>
      </c>
      <c r="AP24" s="162">
        <v>7</v>
      </c>
      <c r="AQ24" s="162">
        <v>365</v>
      </c>
      <c r="AR24" s="162">
        <v>275</v>
      </c>
      <c r="AS24" s="165">
        <v>7</v>
      </c>
      <c r="AT24" s="162">
        <v>3</v>
      </c>
      <c r="AU24" s="162">
        <v>195</v>
      </c>
      <c r="AV24" s="162">
        <v>105</v>
      </c>
      <c r="AW24" s="157">
        <f t="shared" si="0"/>
        <v>51</v>
      </c>
      <c r="AX24" s="155">
        <f t="shared" si="1"/>
        <v>44</v>
      </c>
      <c r="AY24" s="155">
        <f t="shared" si="2"/>
        <v>1900</v>
      </c>
      <c r="AZ24" s="155">
        <f t="shared" si="3"/>
        <v>1875</v>
      </c>
      <c r="BA24" s="165">
        <v>35</v>
      </c>
    </row>
    <row r="25" spans="1:53" ht="10.5">
      <c r="A25" s="162" t="s">
        <v>1127</v>
      </c>
      <c r="B25" s="162" t="s">
        <v>63</v>
      </c>
      <c r="C25" s="163" t="s">
        <v>1724</v>
      </c>
      <c r="D25" s="163" t="s">
        <v>1725</v>
      </c>
      <c r="E25" s="338" t="s">
        <v>1726</v>
      </c>
      <c r="F25" s="162" t="s">
        <v>1727</v>
      </c>
      <c r="G25" s="338">
        <v>2045</v>
      </c>
      <c r="H25" s="176" t="s">
        <v>1728</v>
      </c>
      <c r="I25" s="164">
        <v>0.4375</v>
      </c>
      <c r="J25" s="162">
        <v>6</v>
      </c>
      <c r="K25" s="339" t="s">
        <v>488</v>
      </c>
      <c r="L25" s="339" t="s">
        <v>477</v>
      </c>
      <c r="M25" s="339" t="s">
        <v>477</v>
      </c>
      <c r="N25" s="339" t="s">
        <v>1729</v>
      </c>
      <c r="O25" s="339" t="s">
        <v>663</v>
      </c>
      <c r="P25" s="340" t="s">
        <v>473</v>
      </c>
      <c r="Q25" s="339" t="s">
        <v>488</v>
      </c>
      <c r="R25" s="339" t="s">
        <v>477</v>
      </c>
      <c r="S25" s="339" t="s">
        <v>477</v>
      </c>
      <c r="T25" s="339" t="s">
        <v>1729</v>
      </c>
      <c r="U25" s="339" t="s">
        <v>663</v>
      </c>
      <c r="V25" s="340" t="s">
        <v>473</v>
      </c>
      <c r="Y25" s="165">
        <v>1</v>
      </c>
      <c r="Z25" s="162">
        <v>1</v>
      </c>
      <c r="AA25" s="162">
        <v>60</v>
      </c>
      <c r="AB25" s="162">
        <v>72</v>
      </c>
      <c r="AC25" s="165">
        <v>1</v>
      </c>
      <c r="AD25" s="162">
        <v>2</v>
      </c>
      <c r="AE25" s="162">
        <v>10</v>
      </c>
      <c r="AF25" s="162">
        <v>10</v>
      </c>
      <c r="AG25" s="165">
        <v>1</v>
      </c>
      <c r="AH25" s="162">
        <v>1</v>
      </c>
      <c r="AI25" s="162">
        <v>20</v>
      </c>
      <c r="AJ25" s="162">
        <v>24</v>
      </c>
      <c r="AK25" s="165">
        <v>1</v>
      </c>
      <c r="AL25" s="162">
        <v>1</v>
      </c>
      <c r="AM25" s="162">
        <v>15</v>
      </c>
      <c r="AN25" s="162">
        <v>15</v>
      </c>
      <c r="AO25" s="165">
        <v>0</v>
      </c>
      <c r="AP25" s="162">
        <v>0</v>
      </c>
      <c r="AQ25" s="162">
        <v>0</v>
      </c>
      <c r="AR25" s="162">
        <v>0</v>
      </c>
      <c r="AS25" s="165">
        <v>2</v>
      </c>
      <c r="AT25" s="162">
        <v>2</v>
      </c>
      <c r="AU25" s="162">
        <v>50</v>
      </c>
      <c r="AV25" s="162">
        <v>56</v>
      </c>
      <c r="AW25" s="157">
        <f t="shared" si="0"/>
        <v>6</v>
      </c>
      <c r="AX25" s="155">
        <f t="shared" si="1"/>
        <v>7</v>
      </c>
      <c r="AY25" s="155">
        <f t="shared" si="2"/>
        <v>155</v>
      </c>
      <c r="AZ25" s="155">
        <f t="shared" si="3"/>
        <v>177</v>
      </c>
      <c r="BA25" s="165">
        <v>0</v>
      </c>
    </row>
    <row r="26" spans="1:53" ht="10.5">
      <c r="A26" s="162" t="s">
        <v>1127</v>
      </c>
      <c r="B26" s="162" t="s">
        <v>63</v>
      </c>
      <c r="C26" s="163" t="s">
        <v>1730</v>
      </c>
      <c r="D26" s="163" t="s">
        <v>1731</v>
      </c>
      <c r="E26" s="338" t="s">
        <v>1732</v>
      </c>
      <c r="F26" s="162" t="s">
        <v>1733</v>
      </c>
      <c r="G26" s="338">
        <v>2050</v>
      </c>
      <c r="H26" s="176" t="s">
        <v>1734</v>
      </c>
      <c r="I26" s="164">
        <v>0</v>
      </c>
      <c r="J26" s="162">
        <v>6</v>
      </c>
      <c r="K26" s="339" t="s">
        <v>288</v>
      </c>
      <c r="L26" s="339" t="s">
        <v>288</v>
      </c>
      <c r="M26" s="339" t="s">
        <v>288</v>
      </c>
      <c r="N26" s="339" t="s">
        <v>288</v>
      </c>
      <c r="O26" s="339" t="s">
        <v>477</v>
      </c>
      <c r="P26" s="340" t="s">
        <v>672</v>
      </c>
      <c r="Q26" s="339" t="s">
        <v>288</v>
      </c>
      <c r="R26" s="339" t="s">
        <v>288</v>
      </c>
      <c r="S26" s="339" t="s">
        <v>477</v>
      </c>
      <c r="T26" s="339" t="s">
        <v>288</v>
      </c>
      <c r="U26" s="339" t="s">
        <v>477</v>
      </c>
      <c r="V26" s="340" t="s">
        <v>672</v>
      </c>
      <c r="Y26" s="165">
        <v>3</v>
      </c>
      <c r="Z26" s="162">
        <v>4</v>
      </c>
      <c r="AA26" s="162">
        <v>150</v>
      </c>
      <c r="AB26" s="162">
        <v>175</v>
      </c>
      <c r="AC26" s="165">
        <v>4</v>
      </c>
      <c r="AD26" s="162">
        <v>4</v>
      </c>
      <c r="AE26" s="162">
        <v>150</v>
      </c>
      <c r="AF26" s="162">
        <v>157</v>
      </c>
      <c r="AG26" s="165">
        <v>4</v>
      </c>
      <c r="AH26" s="162">
        <v>3</v>
      </c>
      <c r="AI26" s="162">
        <v>55</v>
      </c>
      <c r="AJ26" s="162">
        <v>79</v>
      </c>
      <c r="AK26" s="165">
        <v>4</v>
      </c>
      <c r="AL26" s="162">
        <v>4</v>
      </c>
      <c r="AM26" s="162">
        <v>60</v>
      </c>
      <c r="AN26" s="162">
        <v>63</v>
      </c>
      <c r="AO26" s="165">
        <v>4</v>
      </c>
      <c r="AP26" s="162">
        <v>3</v>
      </c>
      <c r="AQ26" s="162">
        <v>80</v>
      </c>
      <c r="AR26" s="162">
        <v>102</v>
      </c>
      <c r="AS26" s="165">
        <v>3</v>
      </c>
      <c r="AT26" s="162">
        <v>5</v>
      </c>
      <c r="AU26" s="162">
        <v>89</v>
      </c>
      <c r="AV26" s="162">
        <v>139</v>
      </c>
      <c r="AW26" s="157">
        <f t="shared" si="0"/>
        <v>22</v>
      </c>
      <c r="AX26" s="155">
        <f t="shared" si="1"/>
        <v>23</v>
      </c>
      <c r="AY26" s="155">
        <f t="shared" si="2"/>
        <v>584</v>
      </c>
      <c r="AZ26" s="155">
        <f t="shared" si="3"/>
        <v>715</v>
      </c>
      <c r="BA26" s="165">
        <v>12</v>
      </c>
    </row>
    <row r="27" spans="1:53" ht="10.5">
      <c r="A27" s="162" t="s">
        <v>1127</v>
      </c>
      <c r="B27" s="162" t="s">
        <v>63</v>
      </c>
      <c r="C27" s="163" t="s">
        <v>1735</v>
      </c>
      <c r="D27" s="163" t="s">
        <v>1736</v>
      </c>
      <c r="E27" s="338" t="s">
        <v>1737</v>
      </c>
      <c r="F27" s="162" t="s">
        <v>1738</v>
      </c>
      <c r="G27" s="338">
        <v>2066</v>
      </c>
      <c r="H27" s="176" t="s">
        <v>1739</v>
      </c>
      <c r="I27" s="164">
        <v>0.47222222222222227</v>
      </c>
      <c r="J27" s="162">
        <v>6</v>
      </c>
      <c r="K27" s="339" t="s">
        <v>284</v>
      </c>
      <c r="L27" s="339" t="s">
        <v>284</v>
      </c>
      <c r="M27" s="339" t="s">
        <v>284</v>
      </c>
      <c r="N27" s="339" t="s">
        <v>284</v>
      </c>
      <c r="O27" s="339" t="s">
        <v>672</v>
      </c>
      <c r="P27" s="339" t="s">
        <v>1740</v>
      </c>
      <c r="Q27" s="339" t="s">
        <v>284</v>
      </c>
      <c r="R27" s="339" t="s">
        <v>284</v>
      </c>
      <c r="S27" s="339" t="s">
        <v>284</v>
      </c>
      <c r="T27" s="339" t="s">
        <v>284</v>
      </c>
      <c r="U27" s="339" t="s">
        <v>672</v>
      </c>
      <c r="V27" s="339" t="s">
        <v>1740</v>
      </c>
      <c r="Y27" s="165">
        <v>3</v>
      </c>
      <c r="Z27" s="162">
        <v>6</v>
      </c>
      <c r="AA27" s="162">
        <v>163</v>
      </c>
      <c r="AB27" s="162">
        <v>233</v>
      </c>
      <c r="AC27" s="165">
        <v>5</v>
      </c>
      <c r="AD27" s="162">
        <v>4</v>
      </c>
      <c r="AE27" s="162">
        <v>98</v>
      </c>
      <c r="AF27" s="162">
        <v>168</v>
      </c>
      <c r="AG27" s="165">
        <v>6</v>
      </c>
      <c r="AH27" s="162">
        <v>5</v>
      </c>
      <c r="AI27" s="162">
        <v>197</v>
      </c>
      <c r="AJ27" s="162">
        <v>167</v>
      </c>
      <c r="AK27" s="165">
        <v>5</v>
      </c>
      <c r="AL27" s="162">
        <v>3</v>
      </c>
      <c r="AM27" s="162">
        <v>177</v>
      </c>
      <c r="AN27" s="162">
        <v>137</v>
      </c>
      <c r="AO27" s="165">
        <v>5</v>
      </c>
      <c r="AP27" s="162">
        <v>4</v>
      </c>
      <c r="AQ27" s="162">
        <v>162</v>
      </c>
      <c r="AR27" s="162">
        <v>142</v>
      </c>
      <c r="AS27" s="165">
        <v>4</v>
      </c>
      <c r="AT27" s="162">
        <v>3</v>
      </c>
      <c r="AU27" s="162">
        <v>164</v>
      </c>
      <c r="AV27" s="162">
        <v>134</v>
      </c>
      <c r="AW27" s="157">
        <f t="shared" si="0"/>
        <v>28</v>
      </c>
      <c r="AX27" s="155">
        <f t="shared" si="1"/>
        <v>25</v>
      </c>
      <c r="AY27" s="155">
        <f t="shared" si="2"/>
        <v>961</v>
      </c>
      <c r="AZ27" s="155">
        <f t="shared" si="3"/>
        <v>981</v>
      </c>
      <c r="BA27" s="165">
        <v>15</v>
      </c>
    </row>
    <row r="28" spans="1:65" s="170" customFormat="1" ht="10.5">
      <c r="A28" s="169" t="s">
        <v>1127</v>
      </c>
      <c r="B28" s="162" t="s">
        <v>63</v>
      </c>
      <c r="C28" s="170" t="s">
        <v>1741</v>
      </c>
      <c r="D28" s="170" t="s">
        <v>1742</v>
      </c>
      <c r="E28" s="342" t="s">
        <v>1743</v>
      </c>
      <c r="F28" s="169" t="s">
        <v>1744</v>
      </c>
      <c r="G28" s="342">
        <v>2186</v>
      </c>
      <c r="H28" s="178" t="s">
        <v>1745</v>
      </c>
      <c r="I28" s="179">
        <v>0.4791666666666667</v>
      </c>
      <c r="J28" s="169">
        <v>6</v>
      </c>
      <c r="K28" s="343" t="s">
        <v>284</v>
      </c>
      <c r="L28" s="343" t="s">
        <v>284</v>
      </c>
      <c r="M28" s="343" t="s">
        <v>284</v>
      </c>
      <c r="N28" s="343" t="s">
        <v>474</v>
      </c>
      <c r="O28" s="343" t="s">
        <v>1746</v>
      </c>
      <c r="P28" s="343" t="s">
        <v>672</v>
      </c>
      <c r="Q28" s="343" t="s">
        <v>284</v>
      </c>
      <c r="R28" s="343" t="s">
        <v>284</v>
      </c>
      <c r="S28" s="343" t="s">
        <v>284</v>
      </c>
      <c r="T28" s="343" t="s">
        <v>474</v>
      </c>
      <c r="U28" s="343" t="s">
        <v>1746</v>
      </c>
      <c r="V28" s="343" t="s">
        <v>672</v>
      </c>
      <c r="W28" s="343"/>
      <c r="X28" s="343"/>
      <c r="Y28" s="171">
        <v>4</v>
      </c>
      <c r="Z28" s="169">
        <v>10</v>
      </c>
      <c r="AA28" s="169">
        <v>180</v>
      </c>
      <c r="AB28" s="169">
        <v>470</v>
      </c>
      <c r="AC28" s="171">
        <v>7</v>
      </c>
      <c r="AD28" s="169">
        <v>7</v>
      </c>
      <c r="AE28" s="169">
        <v>340</v>
      </c>
      <c r="AF28" s="169">
        <v>349</v>
      </c>
      <c r="AG28" s="171">
        <v>7</v>
      </c>
      <c r="AH28" s="169">
        <v>5</v>
      </c>
      <c r="AI28" s="169">
        <v>291</v>
      </c>
      <c r="AJ28" s="169">
        <v>251</v>
      </c>
      <c r="AK28" s="171">
        <v>7</v>
      </c>
      <c r="AL28" s="169">
        <v>5</v>
      </c>
      <c r="AM28" s="169">
        <v>303</v>
      </c>
      <c r="AN28" s="169">
        <v>264</v>
      </c>
      <c r="AO28" s="171">
        <v>6</v>
      </c>
      <c r="AP28" s="169">
        <v>5</v>
      </c>
      <c r="AQ28" s="169">
        <v>293</v>
      </c>
      <c r="AR28" s="169">
        <v>273</v>
      </c>
      <c r="AS28" s="171">
        <v>5</v>
      </c>
      <c r="AT28" s="169">
        <v>3</v>
      </c>
      <c r="AU28" s="169">
        <v>191</v>
      </c>
      <c r="AV28" s="169">
        <v>151</v>
      </c>
      <c r="AW28" s="375">
        <f t="shared" si="0"/>
        <v>36</v>
      </c>
      <c r="AX28" s="376">
        <f t="shared" si="1"/>
        <v>35</v>
      </c>
      <c r="AY28" s="376">
        <f t="shared" si="2"/>
        <v>1598</v>
      </c>
      <c r="AZ28" s="377">
        <f t="shared" si="3"/>
        <v>1758</v>
      </c>
      <c r="BA28" s="171">
        <v>19</v>
      </c>
      <c r="BB28" s="169"/>
      <c r="BC28" s="169"/>
      <c r="BD28" s="172"/>
      <c r="BE28" s="169"/>
      <c r="BF28" s="169"/>
      <c r="BG28" s="169"/>
      <c r="BH28" s="169"/>
      <c r="BI28" s="173"/>
      <c r="BJ28" s="173"/>
      <c r="BK28" s="174"/>
      <c r="BL28" s="174"/>
      <c r="BM28" s="174"/>
    </row>
    <row r="29" spans="1:52" ht="15">
      <c r="A29" s="175" t="s">
        <v>1747</v>
      </c>
      <c r="B29" s="175"/>
      <c r="AW29" s="157">
        <f t="shared" si="0"/>
        <v>0</v>
      </c>
      <c r="AX29" s="155">
        <f t="shared" si="1"/>
        <v>0</v>
      </c>
      <c r="AY29" s="155">
        <f t="shared" si="2"/>
        <v>0</v>
      </c>
      <c r="AZ29" s="155">
        <f t="shared" si="3"/>
        <v>0</v>
      </c>
    </row>
    <row r="30" spans="1:53" ht="21.75">
      <c r="A30" s="162" t="s">
        <v>1748</v>
      </c>
      <c r="B30" s="162" t="s">
        <v>64</v>
      </c>
      <c r="C30" s="163" t="s">
        <v>1566</v>
      </c>
      <c r="D30" s="163" t="s">
        <v>1567</v>
      </c>
      <c r="E30" s="338" t="s">
        <v>1568</v>
      </c>
      <c r="F30" s="162" t="s">
        <v>1569</v>
      </c>
      <c r="G30" s="338">
        <v>2056</v>
      </c>
      <c r="H30" s="176" t="s">
        <v>1570</v>
      </c>
      <c r="I30" s="180">
        <v>0.7604166666666666</v>
      </c>
      <c r="J30" s="162">
        <v>6</v>
      </c>
      <c r="K30" s="339" t="s">
        <v>489</v>
      </c>
      <c r="L30" s="339" t="s">
        <v>288</v>
      </c>
      <c r="M30" s="339" t="s">
        <v>288</v>
      </c>
      <c r="N30" s="339" t="s">
        <v>288</v>
      </c>
      <c r="O30" s="339" t="s">
        <v>478</v>
      </c>
      <c r="P30" s="339" t="s">
        <v>478</v>
      </c>
      <c r="Q30" s="339" t="s">
        <v>489</v>
      </c>
      <c r="R30" s="339" t="s">
        <v>288</v>
      </c>
      <c r="S30" s="339" t="s">
        <v>288</v>
      </c>
      <c r="T30" s="339" t="s">
        <v>288</v>
      </c>
      <c r="U30" s="339" t="s">
        <v>478</v>
      </c>
      <c r="V30" s="339" t="s">
        <v>478</v>
      </c>
      <c r="W30" s="339" t="s">
        <v>1571</v>
      </c>
      <c r="Y30" s="165">
        <v>3</v>
      </c>
      <c r="Z30" s="162">
        <v>4</v>
      </c>
      <c r="AA30" s="162">
        <v>200</v>
      </c>
      <c r="AB30" s="162">
        <v>183</v>
      </c>
      <c r="AC30" s="165">
        <v>5</v>
      </c>
      <c r="AD30" s="162">
        <v>4</v>
      </c>
      <c r="AE30" s="162">
        <v>103</v>
      </c>
      <c r="AF30" s="162">
        <v>93</v>
      </c>
      <c r="AG30" s="165">
        <v>4</v>
      </c>
      <c r="AH30" s="162">
        <v>4</v>
      </c>
      <c r="AI30" s="162">
        <v>110</v>
      </c>
      <c r="AJ30" s="162">
        <v>114</v>
      </c>
      <c r="AK30" s="165">
        <v>5</v>
      </c>
      <c r="AL30" s="162">
        <v>3</v>
      </c>
      <c r="AM30" s="162">
        <v>96</v>
      </c>
      <c r="AN30" s="162">
        <v>66</v>
      </c>
      <c r="AO30" s="165">
        <v>4</v>
      </c>
      <c r="AP30" s="162">
        <v>4</v>
      </c>
      <c r="AQ30" s="162">
        <v>80</v>
      </c>
      <c r="AR30" s="162">
        <v>80</v>
      </c>
      <c r="AS30" s="165">
        <v>4</v>
      </c>
      <c r="AT30" s="162">
        <v>5</v>
      </c>
      <c r="AU30" s="162">
        <v>140</v>
      </c>
      <c r="AV30" s="162">
        <v>120</v>
      </c>
      <c r="AW30" s="157">
        <f t="shared" si="0"/>
        <v>25</v>
      </c>
      <c r="AX30" s="155">
        <f t="shared" si="1"/>
        <v>24</v>
      </c>
      <c r="AY30" s="155">
        <f t="shared" si="2"/>
        <v>729</v>
      </c>
      <c r="AZ30" s="155">
        <f t="shared" si="3"/>
        <v>656</v>
      </c>
      <c r="BA30" s="165">
        <v>9</v>
      </c>
    </row>
    <row r="31" spans="1:52" ht="21.75">
      <c r="A31" s="162" t="s">
        <v>1748</v>
      </c>
      <c r="B31" s="162" t="s">
        <v>65</v>
      </c>
      <c r="C31" s="163" t="s">
        <v>1572</v>
      </c>
      <c r="D31" s="163" t="s">
        <v>1573</v>
      </c>
      <c r="E31" s="338" t="s">
        <v>1574</v>
      </c>
      <c r="F31" s="162" t="s">
        <v>1575</v>
      </c>
      <c r="G31" s="338">
        <v>2093</v>
      </c>
      <c r="H31" s="176" t="s">
        <v>1576</v>
      </c>
      <c r="I31" s="180">
        <v>0.78125</v>
      </c>
      <c r="J31" s="162">
        <v>6</v>
      </c>
      <c r="K31" s="339" t="s">
        <v>1012</v>
      </c>
      <c r="L31" s="339" t="s">
        <v>288</v>
      </c>
      <c r="M31" s="339" t="s">
        <v>288</v>
      </c>
      <c r="N31" s="339" t="s">
        <v>288</v>
      </c>
      <c r="O31" s="339" t="s">
        <v>477</v>
      </c>
      <c r="P31" s="339" t="s">
        <v>477</v>
      </c>
      <c r="Q31" s="339" t="s">
        <v>1012</v>
      </c>
      <c r="R31" s="339" t="s">
        <v>288</v>
      </c>
      <c r="S31" s="339" t="s">
        <v>288</v>
      </c>
      <c r="T31" s="339" t="s">
        <v>288</v>
      </c>
      <c r="U31" s="339" t="s">
        <v>477</v>
      </c>
      <c r="V31" s="339" t="s">
        <v>477</v>
      </c>
      <c r="W31" s="162" t="s">
        <v>1577</v>
      </c>
      <c r="X31" s="162"/>
      <c r="AC31" s="165">
        <v>4</v>
      </c>
      <c r="AD31" s="162">
        <v>5</v>
      </c>
      <c r="AE31" s="162">
        <v>167</v>
      </c>
      <c r="AF31" s="162">
        <v>197</v>
      </c>
      <c r="AG31" s="165">
        <v>4</v>
      </c>
      <c r="AH31" s="162">
        <v>3</v>
      </c>
      <c r="AI31" s="162">
        <v>156</v>
      </c>
      <c r="AJ31" s="162">
        <v>136</v>
      </c>
      <c r="AK31" s="165">
        <v>3</v>
      </c>
      <c r="AL31" s="162">
        <v>4</v>
      </c>
      <c r="AM31" s="162">
        <v>129</v>
      </c>
      <c r="AN31" s="162">
        <v>149</v>
      </c>
      <c r="AO31" s="165">
        <v>3</v>
      </c>
      <c r="AP31" s="162">
        <v>2</v>
      </c>
      <c r="AQ31" s="162">
        <v>97</v>
      </c>
      <c r="AR31" s="162">
        <v>67</v>
      </c>
      <c r="AS31" s="165">
        <v>2</v>
      </c>
      <c r="AT31" s="162">
        <v>3</v>
      </c>
      <c r="AU31" s="162">
        <v>82</v>
      </c>
      <c r="AV31" s="162">
        <v>112</v>
      </c>
      <c r="AW31" s="157">
        <f t="shared" si="0"/>
        <v>16</v>
      </c>
      <c r="AX31" s="155">
        <f t="shared" si="1"/>
        <v>17</v>
      </c>
      <c r="AY31" s="155">
        <f t="shared" si="2"/>
        <v>631</v>
      </c>
      <c r="AZ31" s="155">
        <f t="shared" si="3"/>
        <v>661</v>
      </c>
    </row>
    <row r="32" spans="1:52" ht="10.5">
      <c r="A32" s="162" t="s">
        <v>1748</v>
      </c>
      <c r="B32" s="162" t="s">
        <v>1747</v>
      </c>
      <c r="C32" s="163" t="s">
        <v>1578</v>
      </c>
      <c r="D32" s="163" t="s">
        <v>1579</v>
      </c>
      <c r="E32" s="338" t="s">
        <v>1580</v>
      </c>
      <c r="F32" s="162" t="s">
        <v>1581</v>
      </c>
      <c r="G32" s="338">
        <v>2765</v>
      </c>
      <c r="H32" s="176" t="s">
        <v>1582</v>
      </c>
      <c r="I32" s="180">
        <v>0.7916666666666666</v>
      </c>
      <c r="J32" s="162">
        <v>6</v>
      </c>
      <c r="K32" s="339" t="s">
        <v>488</v>
      </c>
      <c r="L32" s="339" t="s">
        <v>477</v>
      </c>
      <c r="M32" s="339" t="s">
        <v>288</v>
      </c>
      <c r="N32" s="339" t="s">
        <v>473</v>
      </c>
      <c r="O32" s="339" t="s">
        <v>1012</v>
      </c>
      <c r="P32" s="339" t="s">
        <v>473</v>
      </c>
      <c r="Q32" s="339" t="s">
        <v>488</v>
      </c>
      <c r="R32" s="339" t="s">
        <v>477</v>
      </c>
      <c r="S32" s="339" t="s">
        <v>288</v>
      </c>
      <c r="T32" s="339" t="s">
        <v>473</v>
      </c>
      <c r="U32" s="339" t="s">
        <v>1012</v>
      </c>
      <c r="V32" s="339" t="s">
        <v>473</v>
      </c>
      <c r="W32" s="339" t="s">
        <v>1416</v>
      </c>
      <c r="Y32" s="165">
        <v>2</v>
      </c>
      <c r="Z32" s="162">
        <v>4</v>
      </c>
      <c r="AA32" s="162">
        <v>139</v>
      </c>
      <c r="AB32" s="162">
        <v>179</v>
      </c>
      <c r="AC32" s="165">
        <v>5</v>
      </c>
      <c r="AD32" s="162">
        <v>3</v>
      </c>
      <c r="AE32" s="162">
        <v>165</v>
      </c>
      <c r="AF32" s="162">
        <v>135</v>
      </c>
      <c r="AG32" s="165">
        <v>3</v>
      </c>
      <c r="AH32" s="162">
        <v>3</v>
      </c>
      <c r="AI32" s="162">
        <v>130</v>
      </c>
      <c r="AJ32" s="162">
        <v>136</v>
      </c>
      <c r="AK32" s="165">
        <v>2</v>
      </c>
      <c r="AL32" s="162">
        <v>3</v>
      </c>
      <c r="AM32" s="162">
        <v>125</v>
      </c>
      <c r="AN32" s="162">
        <v>100</v>
      </c>
      <c r="AO32" s="165">
        <v>4</v>
      </c>
      <c r="AP32" s="162">
        <v>1</v>
      </c>
      <c r="AQ32" s="162">
        <v>50</v>
      </c>
      <c r="AR32" s="162">
        <v>12</v>
      </c>
      <c r="AS32" s="165">
        <v>1</v>
      </c>
      <c r="AT32" s="162">
        <v>4</v>
      </c>
      <c r="AU32" s="162">
        <v>40</v>
      </c>
      <c r="AV32" s="162">
        <v>149</v>
      </c>
      <c r="AW32" s="157">
        <f t="shared" si="0"/>
        <v>17</v>
      </c>
      <c r="AX32" s="155">
        <f t="shared" si="1"/>
        <v>18</v>
      </c>
      <c r="AY32" s="155">
        <f t="shared" si="2"/>
        <v>649</v>
      </c>
      <c r="AZ32" s="155">
        <f t="shared" si="3"/>
        <v>711</v>
      </c>
    </row>
    <row r="33" spans="1:52" ht="21.75">
      <c r="A33" s="162" t="s">
        <v>1748</v>
      </c>
      <c r="B33" s="162" t="s">
        <v>1747</v>
      </c>
      <c r="C33" s="142" t="s">
        <v>61</v>
      </c>
      <c r="D33" s="163" t="s">
        <v>1417</v>
      </c>
      <c r="E33" s="338" t="s">
        <v>1418</v>
      </c>
      <c r="F33" s="162" t="s">
        <v>1419</v>
      </c>
      <c r="G33" s="338">
        <v>2760</v>
      </c>
      <c r="H33" s="176" t="s">
        <v>1420</v>
      </c>
      <c r="I33" s="180">
        <v>0.8055555555555555</v>
      </c>
      <c r="J33" s="162">
        <v>6</v>
      </c>
      <c r="K33" s="339" t="s">
        <v>1421</v>
      </c>
      <c r="L33" s="339" t="s">
        <v>897</v>
      </c>
      <c r="M33" s="339" t="s">
        <v>897</v>
      </c>
      <c r="N33" s="339" t="s">
        <v>1421</v>
      </c>
      <c r="O33" s="339" t="s">
        <v>897</v>
      </c>
      <c r="P33" s="339" t="s">
        <v>897</v>
      </c>
      <c r="Q33" s="339" t="s">
        <v>1422</v>
      </c>
      <c r="R33" s="339" t="s">
        <v>897</v>
      </c>
      <c r="S33" s="339" t="s">
        <v>897</v>
      </c>
      <c r="T33" s="339" t="s">
        <v>1421</v>
      </c>
      <c r="U33" s="339" t="s">
        <v>897</v>
      </c>
      <c r="V33" s="339" t="s">
        <v>897</v>
      </c>
      <c r="X33" s="339" t="s">
        <v>1112</v>
      </c>
      <c r="AW33" s="157">
        <f t="shared" si="0"/>
        <v>0</v>
      </c>
      <c r="AX33" s="155">
        <f t="shared" si="1"/>
        <v>0</v>
      </c>
      <c r="AY33" s="155">
        <f t="shared" si="2"/>
        <v>0</v>
      </c>
      <c r="AZ33" s="155">
        <f t="shared" si="3"/>
        <v>0</v>
      </c>
    </row>
    <row r="34" spans="1:52" ht="10.5">
      <c r="A34" s="162" t="s">
        <v>1748</v>
      </c>
      <c r="B34" s="162" t="s">
        <v>1747</v>
      </c>
      <c r="C34" s="163" t="s">
        <v>1113</v>
      </c>
      <c r="D34" s="163" t="s">
        <v>1114</v>
      </c>
      <c r="E34" s="338" t="s">
        <v>1115</v>
      </c>
      <c r="F34" s="162" t="s">
        <v>1116</v>
      </c>
      <c r="G34" s="338">
        <v>2771</v>
      </c>
      <c r="H34" s="176" t="s">
        <v>1117</v>
      </c>
      <c r="I34" s="180">
        <v>0.8194444444444445</v>
      </c>
      <c r="J34" s="162">
        <v>6</v>
      </c>
      <c r="K34" s="339" t="s">
        <v>288</v>
      </c>
      <c r="L34" s="339" t="s">
        <v>288</v>
      </c>
      <c r="M34" s="339" t="s">
        <v>288</v>
      </c>
      <c r="N34" s="339" t="s">
        <v>288</v>
      </c>
      <c r="O34" s="339" t="s">
        <v>477</v>
      </c>
      <c r="P34" s="339" t="s">
        <v>478</v>
      </c>
      <c r="Q34" s="339" t="s">
        <v>288</v>
      </c>
      <c r="R34" s="339" t="s">
        <v>288</v>
      </c>
      <c r="S34" s="339" t="s">
        <v>288</v>
      </c>
      <c r="T34" s="339" t="s">
        <v>288</v>
      </c>
      <c r="U34" s="339" t="s">
        <v>477</v>
      </c>
      <c r="V34" s="339" t="s">
        <v>478</v>
      </c>
      <c r="Y34" s="165">
        <v>5</v>
      </c>
      <c r="Z34" s="162">
        <v>10</v>
      </c>
      <c r="AA34" s="162">
        <v>120</v>
      </c>
      <c r="AB34" s="162">
        <v>248</v>
      </c>
      <c r="AC34" s="165">
        <v>5</v>
      </c>
      <c r="AD34" s="162">
        <v>4</v>
      </c>
      <c r="AE34" s="162">
        <v>209</v>
      </c>
      <c r="AF34" s="162">
        <v>199</v>
      </c>
      <c r="AG34" s="165">
        <v>7</v>
      </c>
      <c r="AH34" s="162">
        <v>5</v>
      </c>
      <c r="AI34" s="162">
        <v>237</v>
      </c>
      <c r="AJ34" s="162">
        <v>197</v>
      </c>
      <c r="AK34" s="165">
        <v>7</v>
      </c>
      <c r="AL34" s="162">
        <v>4</v>
      </c>
      <c r="AM34" s="162">
        <v>250</v>
      </c>
      <c r="AN34" s="162">
        <v>195</v>
      </c>
      <c r="AO34" s="165">
        <v>6</v>
      </c>
      <c r="AP34" s="162">
        <v>7</v>
      </c>
      <c r="AQ34" s="162">
        <v>216</v>
      </c>
      <c r="AR34" s="162">
        <v>186</v>
      </c>
      <c r="AS34" s="165">
        <v>7</v>
      </c>
      <c r="AT34" s="162">
        <v>5</v>
      </c>
      <c r="AU34" s="162">
        <v>203</v>
      </c>
      <c r="AV34" s="162">
        <v>163</v>
      </c>
      <c r="AW34" s="157">
        <f t="shared" si="0"/>
        <v>37</v>
      </c>
      <c r="AX34" s="155">
        <f t="shared" si="1"/>
        <v>35</v>
      </c>
      <c r="AY34" s="155">
        <f t="shared" si="2"/>
        <v>1235</v>
      </c>
      <c r="AZ34" s="155">
        <f t="shared" si="3"/>
        <v>1188</v>
      </c>
    </row>
    <row r="35" spans="1:65" s="170" customFormat="1" ht="33">
      <c r="A35" s="169" t="s">
        <v>1748</v>
      </c>
      <c r="B35" s="162" t="s">
        <v>1747</v>
      </c>
      <c r="C35" s="170" t="s">
        <v>1118</v>
      </c>
      <c r="D35" s="170" t="s">
        <v>1119</v>
      </c>
      <c r="E35" s="342" t="s">
        <v>1120</v>
      </c>
      <c r="F35" s="169" t="s">
        <v>1121</v>
      </c>
      <c r="G35" s="342">
        <v>2703</v>
      </c>
      <c r="H35" s="178" t="s">
        <v>1122</v>
      </c>
      <c r="I35" s="181">
        <v>0.8333333333333334</v>
      </c>
      <c r="J35" s="169">
        <v>6</v>
      </c>
      <c r="K35" s="343" t="s">
        <v>669</v>
      </c>
      <c r="L35" s="343" t="s">
        <v>1123</v>
      </c>
      <c r="M35" s="343" t="s">
        <v>669</v>
      </c>
      <c r="N35" s="343" t="s">
        <v>1124</v>
      </c>
      <c r="O35" s="343" t="s">
        <v>1123</v>
      </c>
      <c r="P35" s="344" t="s">
        <v>1123</v>
      </c>
      <c r="Q35" s="343" t="s">
        <v>669</v>
      </c>
      <c r="R35" s="343" t="s">
        <v>1123</v>
      </c>
      <c r="S35" s="343" t="s">
        <v>669</v>
      </c>
      <c r="T35" s="343" t="s">
        <v>1124</v>
      </c>
      <c r="U35" s="343" t="s">
        <v>1123</v>
      </c>
      <c r="V35" s="344" t="s">
        <v>1123</v>
      </c>
      <c r="X35" s="343" t="s">
        <v>1279</v>
      </c>
      <c r="Y35" s="171">
        <v>0</v>
      </c>
      <c r="Z35" s="169">
        <v>13</v>
      </c>
      <c r="AA35" s="169"/>
      <c r="AB35" s="169">
        <v>427</v>
      </c>
      <c r="AC35" s="171">
        <v>10</v>
      </c>
      <c r="AD35" s="169">
        <v>6</v>
      </c>
      <c r="AE35" s="169">
        <v>130</v>
      </c>
      <c r="AF35" s="169">
        <v>280</v>
      </c>
      <c r="AG35" s="171">
        <v>8</v>
      </c>
      <c r="AH35" s="169">
        <v>6</v>
      </c>
      <c r="AI35" s="169">
        <v>230</v>
      </c>
      <c r="AJ35" s="169">
        <v>299</v>
      </c>
      <c r="AK35" s="171">
        <v>6</v>
      </c>
      <c r="AL35" s="169">
        <v>4</v>
      </c>
      <c r="AM35" s="169">
        <v>287</v>
      </c>
      <c r="AN35" s="169">
        <v>235</v>
      </c>
      <c r="AO35" s="171">
        <v>7</v>
      </c>
      <c r="AP35" s="169">
        <v>5</v>
      </c>
      <c r="AQ35" s="169">
        <v>199</v>
      </c>
      <c r="AR35" s="169">
        <v>246</v>
      </c>
      <c r="AS35" s="171">
        <v>5</v>
      </c>
      <c r="AT35" s="169">
        <v>15</v>
      </c>
      <c r="AU35" s="169">
        <v>137</v>
      </c>
      <c r="AV35" s="169">
        <v>413</v>
      </c>
      <c r="AW35" s="375">
        <f t="shared" si="0"/>
        <v>36</v>
      </c>
      <c r="AX35" s="376">
        <f t="shared" si="1"/>
        <v>49</v>
      </c>
      <c r="AY35" s="376">
        <f t="shared" si="2"/>
        <v>983</v>
      </c>
      <c r="AZ35" s="377">
        <f t="shared" si="3"/>
        <v>1900</v>
      </c>
      <c r="BA35" s="171"/>
      <c r="BB35" s="169"/>
      <c r="BC35" s="169"/>
      <c r="BD35" s="172"/>
      <c r="BE35" s="169"/>
      <c r="BF35" s="169"/>
      <c r="BG35" s="169"/>
      <c r="BH35" s="169"/>
      <c r="BI35" s="173"/>
      <c r="BJ35" s="173"/>
      <c r="BK35" s="174"/>
      <c r="BL35" s="174"/>
      <c r="BM35" s="174"/>
    </row>
    <row r="36" spans="1:52" ht="15">
      <c r="A36" s="175" t="s">
        <v>1280</v>
      </c>
      <c r="B36" s="175"/>
      <c r="AW36" s="157">
        <f t="shared" si="0"/>
        <v>0</v>
      </c>
      <c r="AX36" s="155">
        <f t="shared" si="1"/>
        <v>0</v>
      </c>
      <c r="AY36" s="155">
        <f t="shared" si="2"/>
        <v>0</v>
      </c>
      <c r="AZ36" s="155">
        <f t="shared" si="3"/>
        <v>0</v>
      </c>
    </row>
    <row r="37" spans="1:53" ht="33">
      <c r="A37" s="162" t="s">
        <v>1748</v>
      </c>
      <c r="B37" s="162" t="s">
        <v>66</v>
      </c>
      <c r="C37" s="163" t="s">
        <v>1281</v>
      </c>
      <c r="D37" s="163" t="s">
        <v>1282</v>
      </c>
      <c r="E37" s="338" t="s">
        <v>1283</v>
      </c>
      <c r="F37" s="162" t="s">
        <v>1116</v>
      </c>
      <c r="G37" s="338">
        <v>2771</v>
      </c>
      <c r="H37" s="176" t="s">
        <v>1290</v>
      </c>
      <c r="I37" s="182">
        <v>0.3125</v>
      </c>
      <c r="J37" s="162" t="s">
        <v>1345</v>
      </c>
      <c r="K37" s="339" t="s">
        <v>1291</v>
      </c>
      <c r="L37" s="339" t="s">
        <v>1291</v>
      </c>
      <c r="M37" s="339" t="s">
        <v>1291</v>
      </c>
      <c r="N37" s="339" t="s">
        <v>1291</v>
      </c>
      <c r="O37" s="339" t="s">
        <v>1291</v>
      </c>
      <c r="Q37" s="339" t="s">
        <v>1347</v>
      </c>
      <c r="R37" s="339" t="s">
        <v>1347</v>
      </c>
      <c r="S37" s="339" t="s">
        <v>1347</v>
      </c>
      <c r="T37" s="339" t="s">
        <v>1347</v>
      </c>
      <c r="U37" s="339" t="s">
        <v>1347</v>
      </c>
      <c r="Y37" s="165">
        <v>1</v>
      </c>
      <c r="Z37" s="162">
        <v>1</v>
      </c>
      <c r="AA37" s="162">
        <v>20</v>
      </c>
      <c r="AB37" s="162">
        <v>27</v>
      </c>
      <c r="AG37" s="165">
        <v>1</v>
      </c>
      <c r="AH37" s="162">
        <v>1</v>
      </c>
      <c r="AI37" s="162">
        <v>25</v>
      </c>
      <c r="AJ37" s="162">
        <v>29</v>
      </c>
      <c r="AO37" s="165">
        <v>1</v>
      </c>
      <c r="AP37" s="162">
        <v>2</v>
      </c>
      <c r="AQ37" s="162">
        <v>14</v>
      </c>
      <c r="AR37" s="162">
        <v>19</v>
      </c>
      <c r="AW37" s="157">
        <f t="shared" si="0"/>
        <v>3</v>
      </c>
      <c r="AX37" s="155">
        <f t="shared" si="1"/>
        <v>4</v>
      </c>
      <c r="AY37" s="155">
        <f t="shared" si="2"/>
        <v>59</v>
      </c>
      <c r="AZ37" s="155">
        <f t="shared" si="3"/>
        <v>75</v>
      </c>
      <c r="BA37" s="165">
        <v>0</v>
      </c>
    </row>
    <row r="38" spans="1:53" ht="33">
      <c r="A38" s="162" t="s">
        <v>1748</v>
      </c>
      <c r="B38" s="162" t="s">
        <v>103</v>
      </c>
      <c r="C38" s="163" t="s">
        <v>1292</v>
      </c>
      <c r="D38" s="163" t="s">
        <v>1293</v>
      </c>
      <c r="E38" s="338" t="s">
        <v>1294</v>
      </c>
      <c r="F38" s="162" t="s">
        <v>1116</v>
      </c>
      <c r="G38" s="338">
        <v>2771</v>
      </c>
      <c r="H38" s="176" t="s">
        <v>1295</v>
      </c>
      <c r="I38" s="182">
        <v>0.3125</v>
      </c>
      <c r="J38" s="162" t="s">
        <v>1296</v>
      </c>
      <c r="K38" s="339" t="s">
        <v>1297</v>
      </c>
      <c r="L38" s="339" t="s">
        <v>1297</v>
      </c>
      <c r="M38" s="339" t="s">
        <v>1297</v>
      </c>
      <c r="N38" s="339" t="s">
        <v>1297</v>
      </c>
      <c r="O38" s="339" t="s">
        <v>1297</v>
      </c>
      <c r="Q38" s="339" t="s">
        <v>1347</v>
      </c>
      <c r="R38" s="339" t="s">
        <v>1347</v>
      </c>
      <c r="S38" s="339" t="s">
        <v>1347</v>
      </c>
      <c r="T38" s="339" t="s">
        <v>1347</v>
      </c>
      <c r="U38" s="339" t="s">
        <v>1347</v>
      </c>
      <c r="X38" s="339" t="s">
        <v>1348</v>
      </c>
      <c r="Y38" s="165">
        <v>1</v>
      </c>
      <c r="Z38" s="162">
        <v>1</v>
      </c>
      <c r="AA38" s="162">
        <v>5</v>
      </c>
      <c r="AB38" s="162">
        <v>5</v>
      </c>
      <c r="AK38" s="165">
        <v>1</v>
      </c>
      <c r="AL38" s="162">
        <v>1</v>
      </c>
      <c r="AM38" s="162">
        <v>8</v>
      </c>
      <c r="AN38" s="162">
        <v>8</v>
      </c>
      <c r="AW38" s="157">
        <f t="shared" si="0"/>
        <v>2</v>
      </c>
      <c r="AX38" s="155">
        <f t="shared" si="1"/>
        <v>2</v>
      </c>
      <c r="AY38" s="155">
        <f t="shared" si="2"/>
        <v>13</v>
      </c>
      <c r="AZ38" s="155">
        <f t="shared" si="3"/>
        <v>13</v>
      </c>
      <c r="BA38" s="165">
        <v>0</v>
      </c>
    </row>
    <row r="39" spans="1:53" ht="10.5">
      <c r="A39" s="162" t="s">
        <v>1748</v>
      </c>
      <c r="B39" s="162" t="s">
        <v>1280</v>
      </c>
      <c r="C39" s="163" t="s">
        <v>1457</v>
      </c>
      <c r="D39" s="163" t="s">
        <v>1456</v>
      </c>
      <c r="E39" s="338" t="s">
        <v>1458</v>
      </c>
      <c r="F39" s="162" t="s">
        <v>1459</v>
      </c>
      <c r="G39" s="338">
        <v>2726</v>
      </c>
      <c r="H39" s="176" t="s">
        <v>1460</v>
      </c>
      <c r="I39" s="180">
        <v>0.3298611111111111</v>
      </c>
      <c r="J39" s="162">
        <v>6</v>
      </c>
      <c r="K39" s="339" t="s">
        <v>1461</v>
      </c>
      <c r="L39" s="339" t="s">
        <v>1461</v>
      </c>
      <c r="M39" s="339" t="s">
        <v>1461</v>
      </c>
      <c r="N39" s="339" t="s">
        <v>1461</v>
      </c>
      <c r="O39" s="339" t="s">
        <v>1490</v>
      </c>
      <c r="P39" s="339" t="s">
        <v>1490</v>
      </c>
      <c r="Q39" s="339" t="s">
        <v>1474</v>
      </c>
      <c r="R39" s="339" t="s">
        <v>1474</v>
      </c>
      <c r="S39" s="339" t="s">
        <v>1474</v>
      </c>
      <c r="T39" s="339" t="s">
        <v>1475</v>
      </c>
      <c r="U39" s="339" t="s">
        <v>1475</v>
      </c>
      <c r="V39" s="339" t="s">
        <v>1475</v>
      </c>
      <c r="Y39" s="165">
        <v>2</v>
      </c>
      <c r="Z39" s="162">
        <v>4</v>
      </c>
      <c r="AA39" s="162">
        <v>140</v>
      </c>
      <c r="AB39" s="162">
        <v>175</v>
      </c>
      <c r="AC39" s="165">
        <v>4</v>
      </c>
      <c r="AD39" s="162">
        <v>4</v>
      </c>
      <c r="AE39" s="162">
        <v>200</v>
      </c>
      <c r="AF39" s="162">
        <v>218</v>
      </c>
      <c r="AG39" s="165">
        <v>4</v>
      </c>
      <c r="AH39" s="162">
        <v>3</v>
      </c>
      <c r="AI39" s="162">
        <v>146</v>
      </c>
      <c r="AJ39" s="162">
        <v>126</v>
      </c>
      <c r="AK39" s="165">
        <v>4</v>
      </c>
      <c r="AL39" s="162">
        <v>3</v>
      </c>
      <c r="AM39" s="162">
        <v>152</v>
      </c>
      <c r="AN39" s="162">
        <v>132</v>
      </c>
      <c r="AO39" s="165">
        <v>3</v>
      </c>
      <c r="AP39" s="162">
        <v>4</v>
      </c>
      <c r="AQ39" s="162">
        <v>97</v>
      </c>
      <c r="AR39" s="162">
        <v>117</v>
      </c>
      <c r="AS39" s="165">
        <v>4</v>
      </c>
      <c r="AT39" s="162">
        <v>3</v>
      </c>
      <c r="AU39" s="162">
        <v>105</v>
      </c>
      <c r="AV39" s="162">
        <v>85</v>
      </c>
      <c r="AW39" s="157">
        <f t="shared" si="0"/>
        <v>21</v>
      </c>
      <c r="AX39" s="155">
        <f t="shared" si="1"/>
        <v>21</v>
      </c>
      <c r="AY39" s="155">
        <f t="shared" si="2"/>
        <v>840</v>
      </c>
      <c r="AZ39" s="155">
        <f t="shared" si="3"/>
        <v>853</v>
      </c>
      <c r="BA39" s="165">
        <v>8</v>
      </c>
    </row>
    <row r="40" spans="1:53" ht="33">
      <c r="A40" s="162" t="s">
        <v>1748</v>
      </c>
      <c r="B40" s="162" t="s">
        <v>1280</v>
      </c>
      <c r="C40" s="163" t="s">
        <v>1462</v>
      </c>
      <c r="D40" s="163" t="s">
        <v>1463</v>
      </c>
      <c r="E40" s="338" t="s">
        <v>1626</v>
      </c>
      <c r="F40" s="162" t="s">
        <v>1627</v>
      </c>
      <c r="G40" s="338">
        <v>2777</v>
      </c>
      <c r="H40" s="176" t="s">
        <v>1628</v>
      </c>
      <c r="I40" s="180">
        <v>0.3368055555555556</v>
      </c>
      <c r="J40" s="162">
        <v>6</v>
      </c>
      <c r="K40" s="339" t="s">
        <v>1629</v>
      </c>
      <c r="L40" s="339" t="s">
        <v>1629</v>
      </c>
      <c r="M40" s="339" t="s">
        <v>1629</v>
      </c>
      <c r="N40" s="339" t="s">
        <v>1629</v>
      </c>
      <c r="O40" s="339" t="s">
        <v>1475</v>
      </c>
      <c r="P40" s="339" t="s">
        <v>1475</v>
      </c>
      <c r="Q40" s="339" t="s">
        <v>1629</v>
      </c>
      <c r="R40" s="339" t="s">
        <v>1629</v>
      </c>
      <c r="S40" s="339" t="s">
        <v>1629</v>
      </c>
      <c r="T40" s="339" t="s">
        <v>1629</v>
      </c>
      <c r="U40" s="339" t="s">
        <v>1475</v>
      </c>
      <c r="V40" s="339" t="s">
        <v>1475</v>
      </c>
      <c r="Y40" s="165">
        <v>3</v>
      </c>
      <c r="Z40" s="162">
        <v>5</v>
      </c>
      <c r="AA40" s="162">
        <v>71</v>
      </c>
      <c r="AB40" s="162">
        <v>190</v>
      </c>
      <c r="AC40" s="165">
        <v>3</v>
      </c>
      <c r="AD40" s="162">
        <v>3</v>
      </c>
      <c r="AE40" s="162">
        <v>90</v>
      </c>
      <c r="AF40" s="162">
        <v>94</v>
      </c>
      <c r="AG40" s="165">
        <v>5</v>
      </c>
      <c r="AH40" s="162">
        <v>4</v>
      </c>
      <c r="AI40" s="162">
        <v>133</v>
      </c>
      <c r="AJ40" s="162">
        <v>113</v>
      </c>
      <c r="AK40" s="165">
        <v>3</v>
      </c>
      <c r="AL40" s="162">
        <v>4</v>
      </c>
      <c r="AM40" s="162">
        <v>90</v>
      </c>
      <c r="AN40" s="162">
        <v>121</v>
      </c>
      <c r="AO40" s="165">
        <v>3</v>
      </c>
      <c r="AP40" s="162">
        <v>2</v>
      </c>
      <c r="AQ40" s="162">
        <v>84</v>
      </c>
      <c r="AR40" s="162">
        <v>54</v>
      </c>
      <c r="AS40" s="165">
        <v>2</v>
      </c>
      <c r="AT40" s="162">
        <v>2</v>
      </c>
      <c r="AU40" s="162">
        <v>80</v>
      </c>
      <c r="AV40" s="162">
        <v>86</v>
      </c>
      <c r="AW40" s="157">
        <f t="shared" si="0"/>
        <v>19</v>
      </c>
      <c r="AX40" s="155">
        <f t="shared" si="1"/>
        <v>20</v>
      </c>
      <c r="AY40" s="155">
        <f t="shared" si="2"/>
        <v>548</v>
      </c>
      <c r="AZ40" s="155">
        <f t="shared" si="3"/>
        <v>658</v>
      </c>
      <c r="BA40" s="165">
        <v>5</v>
      </c>
    </row>
    <row r="41" spans="1:53" ht="33">
      <c r="A41" s="162" t="s">
        <v>1748</v>
      </c>
      <c r="B41" s="162" t="s">
        <v>1280</v>
      </c>
      <c r="C41" s="163" t="s">
        <v>1630</v>
      </c>
      <c r="D41" s="163" t="s">
        <v>1809</v>
      </c>
      <c r="E41" s="338" t="s">
        <v>1810</v>
      </c>
      <c r="F41" s="162" t="s">
        <v>1811</v>
      </c>
      <c r="G41" s="338">
        <v>2720</v>
      </c>
      <c r="H41" s="176" t="s">
        <v>1812</v>
      </c>
      <c r="I41" s="180">
        <v>0.34375</v>
      </c>
      <c r="J41" s="162">
        <v>5</v>
      </c>
      <c r="K41" s="339" t="s">
        <v>1813</v>
      </c>
      <c r="L41" s="339" t="s">
        <v>1813</v>
      </c>
      <c r="M41" s="339" t="s">
        <v>1813</v>
      </c>
      <c r="N41" s="339" t="s">
        <v>1813</v>
      </c>
      <c r="O41" s="339" t="s">
        <v>1814</v>
      </c>
      <c r="P41" s="339" t="s">
        <v>1814</v>
      </c>
      <c r="Q41" s="339" t="s">
        <v>1813</v>
      </c>
      <c r="R41" s="339" t="s">
        <v>1813</v>
      </c>
      <c r="S41" s="339" t="s">
        <v>1813</v>
      </c>
      <c r="T41" s="339" t="s">
        <v>1813</v>
      </c>
      <c r="U41" s="339" t="s">
        <v>1814</v>
      </c>
      <c r="V41" s="339" t="s">
        <v>1814</v>
      </c>
      <c r="Y41" s="165">
        <v>2</v>
      </c>
      <c r="Z41" s="162">
        <v>3</v>
      </c>
      <c r="AA41" s="162">
        <v>85</v>
      </c>
      <c r="AB41" s="162">
        <v>101</v>
      </c>
      <c r="AC41" s="165">
        <v>3</v>
      </c>
      <c r="AD41" s="162">
        <v>2</v>
      </c>
      <c r="AE41" s="162">
        <v>68</v>
      </c>
      <c r="AF41" s="162">
        <v>48</v>
      </c>
      <c r="AG41" s="165">
        <v>2</v>
      </c>
      <c r="AH41" s="162">
        <v>1</v>
      </c>
      <c r="AI41" s="162">
        <v>60</v>
      </c>
      <c r="AJ41" s="162">
        <v>40</v>
      </c>
      <c r="AK41" s="165">
        <v>2</v>
      </c>
      <c r="AL41" s="162">
        <v>2</v>
      </c>
      <c r="AM41" s="162">
        <v>65</v>
      </c>
      <c r="AN41" s="162">
        <v>67</v>
      </c>
      <c r="AO41" s="165">
        <v>2</v>
      </c>
      <c r="AP41" s="162">
        <v>2</v>
      </c>
      <c r="AQ41" s="162">
        <v>74</v>
      </c>
      <c r="AR41" s="162">
        <v>76</v>
      </c>
      <c r="AW41" s="157">
        <f t="shared" si="0"/>
        <v>11</v>
      </c>
      <c r="AX41" s="155">
        <f t="shared" si="1"/>
        <v>10</v>
      </c>
      <c r="AY41" s="155">
        <f t="shared" si="2"/>
        <v>352</v>
      </c>
      <c r="AZ41" s="155">
        <f t="shared" si="3"/>
        <v>332</v>
      </c>
      <c r="BA41" s="165">
        <v>3</v>
      </c>
    </row>
    <row r="42" spans="1:52" ht="33">
      <c r="A42" s="162" t="s">
        <v>1748</v>
      </c>
      <c r="B42" s="162" t="s">
        <v>1280</v>
      </c>
      <c r="C42" s="163" t="s">
        <v>1815</v>
      </c>
      <c r="D42" s="163" t="s">
        <v>1816</v>
      </c>
      <c r="E42" s="338" t="s">
        <v>1817</v>
      </c>
      <c r="F42" s="162" t="s">
        <v>1811</v>
      </c>
      <c r="G42" s="338">
        <v>2720</v>
      </c>
      <c r="H42" s="176" t="s">
        <v>1818</v>
      </c>
      <c r="I42" s="180">
        <v>0.3541666666666667</v>
      </c>
      <c r="J42" s="162">
        <v>5</v>
      </c>
      <c r="K42" s="339" t="s">
        <v>1371</v>
      </c>
      <c r="L42" s="339" t="s">
        <v>1371</v>
      </c>
      <c r="M42" s="339" t="s">
        <v>1371</v>
      </c>
      <c r="N42" s="339" t="s">
        <v>1371</v>
      </c>
      <c r="O42" s="339" t="s">
        <v>1371</v>
      </c>
      <c r="Q42" s="339" t="s">
        <v>1347</v>
      </c>
      <c r="R42" s="339" t="s">
        <v>1347</v>
      </c>
      <c r="S42" s="339" t="s">
        <v>1347</v>
      </c>
      <c r="T42" s="339" t="s">
        <v>1347</v>
      </c>
      <c r="U42" s="339" t="s">
        <v>1347</v>
      </c>
      <c r="Y42" s="165">
        <v>1</v>
      </c>
      <c r="Z42" s="162">
        <v>1</v>
      </c>
      <c r="AA42" s="162">
        <v>10</v>
      </c>
      <c r="AB42" s="162">
        <v>10</v>
      </c>
      <c r="AC42" s="165">
        <v>1</v>
      </c>
      <c r="AD42" s="162">
        <v>1</v>
      </c>
      <c r="AE42" s="162">
        <v>3</v>
      </c>
      <c r="AF42" s="162">
        <v>7</v>
      </c>
      <c r="AG42" s="165">
        <v>1</v>
      </c>
      <c r="AH42" s="162">
        <v>1</v>
      </c>
      <c r="AI42" s="162">
        <v>8</v>
      </c>
      <c r="AJ42" s="162">
        <v>9</v>
      </c>
      <c r="AK42" s="165">
        <v>1</v>
      </c>
      <c r="AL42" s="162">
        <v>1</v>
      </c>
      <c r="AM42" s="162">
        <v>4</v>
      </c>
      <c r="AN42" s="162">
        <v>6</v>
      </c>
      <c r="AO42" s="165">
        <v>1</v>
      </c>
      <c r="AP42" s="162">
        <v>1</v>
      </c>
      <c r="AQ42" s="162">
        <v>4</v>
      </c>
      <c r="AR42" s="162">
        <v>4</v>
      </c>
      <c r="AW42" s="157">
        <f t="shared" si="0"/>
        <v>5</v>
      </c>
      <c r="AX42" s="155">
        <f t="shared" si="1"/>
        <v>5</v>
      </c>
      <c r="AY42" s="155">
        <f t="shared" si="2"/>
        <v>29</v>
      </c>
      <c r="AZ42" s="155">
        <f t="shared" si="3"/>
        <v>36</v>
      </c>
    </row>
    <row r="43" spans="1:52" ht="21.75">
      <c r="A43" s="162" t="s">
        <v>1748</v>
      </c>
      <c r="B43" s="162" t="s">
        <v>1280</v>
      </c>
      <c r="C43" s="163" t="s">
        <v>1819</v>
      </c>
      <c r="D43" s="163" t="s">
        <v>1820</v>
      </c>
      <c r="E43" s="338" t="s">
        <v>1821</v>
      </c>
      <c r="F43" s="162" t="s">
        <v>1811</v>
      </c>
      <c r="G43" s="338">
        <v>2720</v>
      </c>
      <c r="H43" s="176" t="s">
        <v>1822</v>
      </c>
      <c r="I43" s="180">
        <v>0.3645833333333333</v>
      </c>
      <c r="J43" s="162" t="s">
        <v>555</v>
      </c>
      <c r="K43" s="339" t="s">
        <v>1123</v>
      </c>
      <c r="L43" s="339" t="s">
        <v>1123</v>
      </c>
      <c r="M43" s="339" t="s">
        <v>1123</v>
      </c>
      <c r="N43" s="339" t="s">
        <v>1123</v>
      </c>
      <c r="O43" s="339" t="s">
        <v>1123</v>
      </c>
      <c r="P43" s="339" t="s">
        <v>1012</v>
      </c>
      <c r="Q43" s="339" t="s">
        <v>1123</v>
      </c>
      <c r="R43" s="339" t="s">
        <v>1123</v>
      </c>
      <c r="S43" s="339" t="s">
        <v>1123</v>
      </c>
      <c r="T43" s="339" t="s">
        <v>1123</v>
      </c>
      <c r="U43" s="339" t="s">
        <v>1123</v>
      </c>
      <c r="V43" s="339" t="s">
        <v>1012</v>
      </c>
      <c r="AG43" s="165">
        <v>0</v>
      </c>
      <c r="AH43" s="162">
        <v>0</v>
      </c>
      <c r="AJ43" s="162">
        <v>2</v>
      </c>
      <c r="AW43" s="157">
        <f t="shared" si="0"/>
        <v>0</v>
      </c>
      <c r="AX43" s="155">
        <f t="shared" si="1"/>
        <v>0</v>
      </c>
      <c r="AY43" s="155">
        <f t="shared" si="2"/>
        <v>0</v>
      </c>
      <c r="AZ43" s="155">
        <f t="shared" si="3"/>
        <v>2</v>
      </c>
    </row>
    <row r="44" spans="1:53" ht="10.5">
      <c r="A44" s="162" t="s">
        <v>1748</v>
      </c>
      <c r="B44" s="162" t="s">
        <v>1280</v>
      </c>
      <c r="C44" s="163" t="s">
        <v>1823</v>
      </c>
      <c r="D44" s="163" t="s">
        <v>1824</v>
      </c>
      <c r="E44" s="338" t="s">
        <v>1825</v>
      </c>
      <c r="F44" s="162" t="s">
        <v>1811</v>
      </c>
      <c r="G44" s="338">
        <v>2720</v>
      </c>
      <c r="H44" s="176" t="s">
        <v>1826</v>
      </c>
      <c r="I44" s="180">
        <v>0.3680555555555556</v>
      </c>
      <c r="J44" s="162">
        <v>6</v>
      </c>
      <c r="K44" s="339" t="s">
        <v>284</v>
      </c>
      <c r="L44" s="339" t="s">
        <v>284</v>
      </c>
      <c r="M44" s="339" t="s">
        <v>284</v>
      </c>
      <c r="N44" s="339" t="s">
        <v>284</v>
      </c>
      <c r="O44" s="339" t="s">
        <v>672</v>
      </c>
      <c r="P44" s="340" t="s">
        <v>672</v>
      </c>
      <c r="Q44" s="339" t="s">
        <v>284</v>
      </c>
      <c r="R44" s="339" t="s">
        <v>284</v>
      </c>
      <c r="S44" s="339" t="s">
        <v>284</v>
      </c>
      <c r="T44" s="339" t="s">
        <v>284</v>
      </c>
      <c r="U44" s="339" t="s">
        <v>672</v>
      </c>
      <c r="V44" s="340" t="s">
        <v>672</v>
      </c>
      <c r="Y44" s="165">
        <v>5</v>
      </c>
      <c r="Z44" s="162">
        <v>6</v>
      </c>
      <c r="AA44" s="162">
        <v>209</v>
      </c>
      <c r="AB44" s="162">
        <v>183</v>
      </c>
      <c r="AC44" s="165">
        <v>4</v>
      </c>
      <c r="AD44" s="162">
        <v>7</v>
      </c>
      <c r="AE44" s="162">
        <v>73</v>
      </c>
      <c r="AF44" s="162">
        <v>136</v>
      </c>
      <c r="AG44" s="165">
        <v>5</v>
      </c>
      <c r="AH44" s="162">
        <v>5</v>
      </c>
      <c r="AI44" s="162">
        <v>120</v>
      </c>
      <c r="AJ44" s="162">
        <v>122</v>
      </c>
      <c r="AK44" s="165">
        <v>6</v>
      </c>
      <c r="AL44" s="162">
        <v>5</v>
      </c>
      <c r="AM44" s="162">
        <v>100</v>
      </c>
      <c r="AN44" s="162">
        <v>82</v>
      </c>
      <c r="AO44" s="165">
        <v>3</v>
      </c>
      <c r="AP44" s="162">
        <v>4</v>
      </c>
      <c r="AQ44" s="162">
        <v>130</v>
      </c>
      <c r="AR44" s="162">
        <v>156</v>
      </c>
      <c r="AS44" s="165">
        <v>5</v>
      </c>
      <c r="AT44" s="162">
        <v>4</v>
      </c>
      <c r="AU44" s="162">
        <v>150</v>
      </c>
      <c r="AV44" s="162">
        <v>124</v>
      </c>
      <c r="AW44" s="157">
        <f t="shared" si="0"/>
        <v>28</v>
      </c>
      <c r="AX44" s="155">
        <f t="shared" si="1"/>
        <v>31</v>
      </c>
      <c r="AY44" s="155">
        <f t="shared" si="2"/>
        <v>782</v>
      </c>
      <c r="AZ44" s="155">
        <f t="shared" si="3"/>
        <v>803</v>
      </c>
      <c r="BA44" s="165">
        <v>15</v>
      </c>
    </row>
    <row r="45" spans="1:53" ht="21.75">
      <c r="A45" s="162" t="s">
        <v>1748</v>
      </c>
      <c r="B45" s="162" t="s">
        <v>1280</v>
      </c>
      <c r="C45" s="141" t="s">
        <v>1827</v>
      </c>
      <c r="D45" s="163" t="s">
        <v>1828</v>
      </c>
      <c r="E45" s="163" t="s">
        <v>1829</v>
      </c>
      <c r="F45" s="162" t="s">
        <v>1811</v>
      </c>
      <c r="G45" s="338">
        <v>2723</v>
      </c>
      <c r="H45" s="176" t="s">
        <v>1830</v>
      </c>
      <c r="I45" s="180">
        <v>0.375</v>
      </c>
      <c r="J45" s="162" t="s">
        <v>1831</v>
      </c>
      <c r="K45" s="339" t="s">
        <v>1490</v>
      </c>
      <c r="L45" s="339" t="s">
        <v>1490</v>
      </c>
      <c r="M45" s="339" t="s">
        <v>1490</v>
      </c>
      <c r="N45" s="339" t="s">
        <v>1644</v>
      </c>
      <c r="O45" s="339" t="s">
        <v>1832</v>
      </c>
      <c r="Q45" s="339" t="s">
        <v>1490</v>
      </c>
      <c r="R45" s="339" t="s">
        <v>1490</v>
      </c>
      <c r="S45" s="339" t="s">
        <v>1490</v>
      </c>
      <c r="T45" s="339" t="s">
        <v>1644</v>
      </c>
      <c r="U45" s="339" t="s">
        <v>1832</v>
      </c>
      <c r="V45" s="340"/>
      <c r="Y45" s="165">
        <v>2</v>
      </c>
      <c r="Z45" s="162">
        <v>1</v>
      </c>
      <c r="AA45" s="162">
        <v>46</v>
      </c>
      <c r="AB45" s="162">
        <v>26</v>
      </c>
      <c r="AC45" s="165">
        <v>2</v>
      </c>
      <c r="AD45" s="162">
        <v>3</v>
      </c>
      <c r="AE45" s="162">
        <v>68</v>
      </c>
      <c r="AF45" s="162">
        <v>98</v>
      </c>
      <c r="AG45" s="165">
        <v>2</v>
      </c>
      <c r="AH45" s="162">
        <v>1</v>
      </c>
      <c r="AI45" s="162">
        <v>8</v>
      </c>
      <c r="AJ45" s="162">
        <v>6</v>
      </c>
      <c r="AO45" s="165">
        <v>2</v>
      </c>
      <c r="AP45" s="162">
        <v>1</v>
      </c>
      <c r="AQ45" s="162">
        <v>48</v>
      </c>
      <c r="AR45" s="162">
        <v>28</v>
      </c>
      <c r="AW45" s="157">
        <f t="shared" si="0"/>
        <v>8</v>
      </c>
      <c r="AX45" s="155">
        <f t="shared" si="1"/>
        <v>6</v>
      </c>
      <c r="AY45" s="155">
        <f t="shared" si="2"/>
        <v>170</v>
      </c>
      <c r="AZ45" s="155">
        <f t="shared" si="3"/>
        <v>158</v>
      </c>
      <c r="BA45" s="165">
        <v>3</v>
      </c>
    </row>
    <row r="46" spans="1:53" ht="21.75">
      <c r="A46" s="162" t="s">
        <v>1748</v>
      </c>
      <c r="B46" s="162" t="s">
        <v>1280</v>
      </c>
      <c r="C46" s="141" t="s">
        <v>1833</v>
      </c>
      <c r="D46" s="163" t="s">
        <v>1828</v>
      </c>
      <c r="E46" s="338" t="s">
        <v>1650</v>
      </c>
      <c r="F46" s="162" t="s">
        <v>1811</v>
      </c>
      <c r="G46" s="338">
        <v>2724</v>
      </c>
      <c r="H46" s="176" t="s">
        <v>1651</v>
      </c>
      <c r="I46" s="180">
        <v>0.3819444444444444</v>
      </c>
      <c r="J46" s="162" t="s">
        <v>1652</v>
      </c>
      <c r="K46" s="339" t="s">
        <v>672</v>
      </c>
      <c r="L46" s="339" t="s">
        <v>1832</v>
      </c>
      <c r="M46" s="339" t="s">
        <v>663</v>
      </c>
      <c r="N46" s="339" t="s">
        <v>1653</v>
      </c>
      <c r="O46" s="339" t="s">
        <v>1832</v>
      </c>
      <c r="P46" s="340" t="s">
        <v>663</v>
      </c>
      <c r="Q46" s="339" t="s">
        <v>672</v>
      </c>
      <c r="R46" s="339" t="s">
        <v>1832</v>
      </c>
      <c r="S46" s="339" t="s">
        <v>663</v>
      </c>
      <c r="T46" s="339" t="s">
        <v>1653</v>
      </c>
      <c r="U46" s="339" t="s">
        <v>1832</v>
      </c>
      <c r="V46" s="339" t="s">
        <v>663</v>
      </c>
      <c r="Y46" s="165">
        <v>2</v>
      </c>
      <c r="Z46" s="162">
        <v>2</v>
      </c>
      <c r="AA46" s="162">
        <v>40</v>
      </c>
      <c r="AB46" s="162">
        <v>42</v>
      </c>
      <c r="AC46" s="165">
        <v>2</v>
      </c>
      <c r="AD46" s="162">
        <v>2</v>
      </c>
      <c r="AE46" s="162">
        <v>30</v>
      </c>
      <c r="AF46" s="162">
        <v>39</v>
      </c>
      <c r="AK46" s="165">
        <v>3</v>
      </c>
      <c r="AL46" s="162">
        <v>2</v>
      </c>
      <c r="AM46" s="162">
        <v>80</v>
      </c>
      <c r="AN46" s="162">
        <v>67</v>
      </c>
      <c r="AO46" s="165">
        <v>2</v>
      </c>
      <c r="AP46" s="162">
        <v>2</v>
      </c>
      <c r="AQ46" s="162">
        <v>40</v>
      </c>
      <c r="AR46" s="162">
        <v>47</v>
      </c>
      <c r="AW46" s="157">
        <f t="shared" si="0"/>
        <v>9</v>
      </c>
      <c r="AX46" s="155">
        <f t="shared" si="1"/>
        <v>8</v>
      </c>
      <c r="AY46" s="155">
        <f t="shared" si="2"/>
        <v>190</v>
      </c>
      <c r="AZ46" s="155">
        <f t="shared" si="3"/>
        <v>195</v>
      </c>
      <c r="BA46" s="165">
        <v>3</v>
      </c>
    </row>
    <row r="47" spans="1:53" ht="21.75">
      <c r="A47" s="162" t="s">
        <v>1748</v>
      </c>
      <c r="B47" s="162" t="s">
        <v>1280</v>
      </c>
      <c r="C47" s="163" t="s">
        <v>1654</v>
      </c>
      <c r="D47" s="163" t="s">
        <v>1655</v>
      </c>
      <c r="E47" s="338" t="s">
        <v>1656</v>
      </c>
      <c r="F47" s="162" t="s">
        <v>1657</v>
      </c>
      <c r="G47" s="338">
        <v>2790</v>
      </c>
      <c r="H47" s="176" t="s">
        <v>1658</v>
      </c>
      <c r="I47" s="180">
        <v>0.3958333333333333</v>
      </c>
      <c r="J47" s="162">
        <v>6</v>
      </c>
      <c r="K47" s="339" t="s">
        <v>1659</v>
      </c>
      <c r="L47" s="339" t="s">
        <v>1660</v>
      </c>
      <c r="M47" s="339" t="s">
        <v>1660</v>
      </c>
      <c r="N47" s="339" t="s">
        <v>1661</v>
      </c>
      <c r="O47" s="339" t="s">
        <v>1475</v>
      </c>
      <c r="P47" s="339" t="s">
        <v>693</v>
      </c>
      <c r="Q47" s="339" t="s">
        <v>1659</v>
      </c>
      <c r="R47" s="339" t="s">
        <v>1660</v>
      </c>
      <c r="S47" s="339" t="s">
        <v>1660</v>
      </c>
      <c r="T47" s="339" t="s">
        <v>1661</v>
      </c>
      <c r="U47" s="339" t="s">
        <v>1475</v>
      </c>
      <c r="V47" s="339" t="s">
        <v>693</v>
      </c>
      <c r="Y47" s="165">
        <v>2</v>
      </c>
      <c r="Z47" s="162">
        <v>1</v>
      </c>
      <c r="AA47" s="162">
        <v>75</v>
      </c>
      <c r="AB47" s="162">
        <v>55</v>
      </c>
      <c r="AC47" s="165">
        <v>2</v>
      </c>
      <c r="AD47" s="162">
        <v>4</v>
      </c>
      <c r="AE47" s="162">
        <v>153</v>
      </c>
      <c r="AF47" s="162">
        <v>133</v>
      </c>
      <c r="AG47" s="165">
        <v>2</v>
      </c>
      <c r="AH47" s="162">
        <v>2</v>
      </c>
      <c r="AI47" s="162">
        <v>70</v>
      </c>
      <c r="AJ47" s="162">
        <v>77</v>
      </c>
      <c r="AK47" s="165">
        <v>3</v>
      </c>
      <c r="AL47" s="162">
        <v>2</v>
      </c>
      <c r="AM47" s="162">
        <v>116</v>
      </c>
      <c r="AN47" s="162">
        <v>86</v>
      </c>
      <c r="AO47" s="165">
        <v>2</v>
      </c>
      <c r="AP47" s="162">
        <v>2</v>
      </c>
      <c r="AQ47" s="162">
        <v>50</v>
      </c>
      <c r="AR47" s="162">
        <v>59</v>
      </c>
      <c r="AS47" s="165">
        <v>2</v>
      </c>
      <c r="AT47" s="162">
        <v>2</v>
      </c>
      <c r="AU47" s="162">
        <v>70</v>
      </c>
      <c r="AV47" s="162">
        <v>70</v>
      </c>
      <c r="AW47" s="157">
        <f t="shared" si="0"/>
        <v>13</v>
      </c>
      <c r="AX47" s="155">
        <f t="shared" si="1"/>
        <v>13</v>
      </c>
      <c r="AY47" s="155">
        <f t="shared" si="2"/>
        <v>534</v>
      </c>
      <c r="AZ47" s="155">
        <f t="shared" si="3"/>
        <v>480</v>
      </c>
      <c r="BA47" s="165">
        <v>3</v>
      </c>
    </row>
    <row r="48" spans="1:53" ht="21.75">
      <c r="A48" s="162" t="s">
        <v>1504</v>
      </c>
      <c r="B48" s="162" t="s">
        <v>1280</v>
      </c>
      <c r="C48" s="163" t="s">
        <v>1662</v>
      </c>
      <c r="D48" s="163" t="s">
        <v>1663</v>
      </c>
      <c r="E48" s="338" t="s">
        <v>1664</v>
      </c>
      <c r="F48" s="162" t="s">
        <v>1657</v>
      </c>
      <c r="G48" s="338">
        <v>2790</v>
      </c>
      <c r="H48" s="176" t="s">
        <v>1665</v>
      </c>
      <c r="I48" s="180">
        <v>0.40277777777777773</v>
      </c>
      <c r="J48" s="162" t="s">
        <v>1296</v>
      </c>
      <c r="K48" s="339" t="s">
        <v>1666</v>
      </c>
      <c r="L48" s="339" t="s">
        <v>1666</v>
      </c>
      <c r="M48" s="339" t="s">
        <v>1666</v>
      </c>
      <c r="N48" s="339" t="s">
        <v>1666</v>
      </c>
      <c r="O48" s="339" t="s">
        <v>1666</v>
      </c>
      <c r="Q48" s="339" t="s">
        <v>663</v>
      </c>
      <c r="R48" s="339" t="s">
        <v>663</v>
      </c>
      <c r="S48" s="339" t="s">
        <v>663</v>
      </c>
      <c r="T48" s="339" t="s">
        <v>663</v>
      </c>
      <c r="U48" s="339" t="s">
        <v>663</v>
      </c>
      <c r="AC48" s="165">
        <v>0</v>
      </c>
      <c r="AD48" s="162">
        <v>0</v>
      </c>
      <c r="AE48" s="162">
        <v>0</v>
      </c>
      <c r="AF48" s="162">
        <v>0</v>
      </c>
      <c r="AK48" s="165">
        <v>0</v>
      </c>
      <c r="AL48" s="162">
        <v>0</v>
      </c>
      <c r="AM48" s="162">
        <v>0</v>
      </c>
      <c r="AN48" s="162">
        <v>0</v>
      </c>
      <c r="AW48" s="157">
        <f t="shared" si="0"/>
        <v>0</v>
      </c>
      <c r="AX48" s="155">
        <f t="shared" si="1"/>
        <v>0</v>
      </c>
      <c r="AY48" s="155">
        <f t="shared" si="2"/>
        <v>0</v>
      </c>
      <c r="AZ48" s="155">
        <f t="shared" si="3"/>
        <v>0</v>
      </c>
      <c r="BA48" s="165">
        <v>0</v>
      </c>
    </row>
    <row r="49" spans="1:53" ht="33">
      <c r="A49" s="162" t="s">
        <v>1748</v>
      </c>
      <c r="B49" s="162" t="s">
        <v>1280</v>
      </c>
      <c r="C49" s="163" t="s">
        <v>1667</v>
      </c>
      <c r="D49" s="163" t="s">
        <v>1506</v>
      </c>
      <c r="E49" s="338" t="s">
        <v>1507</v>
      </c>
      <c r="F49" s="162" t="s">
        <v>1508</v>
      </c>
      <c r="G49" s="338" t="s">
        <v>1509</v>
      </c>
      <c r="H49" s="176" t="s">
        <v>1194</v>
      </c>
      <c r="I49" s="180">
        <v>0.40625</v>
      </c>
      <c r="J49" s="162" t="s">
        <v>1005</v>
      </c>
      <c r="K49" s="339" t="s">
        <v>1195</v>
      </c>
      <c r="L49" s="339" t="s">
        <v>1195</v>
      </c>
      <c r="M49" s="339" t="s">
        <v>1195</v>
      </c>
      <c r="N49" s="339" t="s">
        <v>1195</v>
      </c>
      <c r="O49" s="339" t="s">
        <v>1196</v>
      </c>
      <c r="P49" s="339" t="s">
        <v>1196</v>
      </c>
      <c r="Q49" s="339" t="s">
        <v>1197</v>
      </c>
      <c r="R49" s="339" t="s">
        <v>1197</v>
      </c>
      <c r="S49" s="339" t="s">
        <v>1197</v>
      </c>
      <c r="T49" s="339" t="s">
        <v>1197</v>
      </c>
      <c r="U49" s="339" t="s">
        <v>1198</v>
      </c>
      <c r="V49" s="339" t="s">
        <v>1814</v>
      </c>
      <c r="X49" s="339" t="s">
        <v>1132</v>
      </c>
      <c r="Y49" s="165">
        <v>1</v>
      </c>
      <c r="Z49" s="162">
        <v>1</v>
      </c>
      <c r="AA49" s="162">
        <v>8</v>
      </c>
      <c r="AB49" s="162">
        <v>8</v>
      </c>
      <c r="AC49" s="165">
        <v>1</v>
      </c>
      <c r="AD49" s="162">
        <v>1</v>
      </c>
      <c r="AE49" s="162">
        <v>15</v>
      </c>
      <c r="AF49" s="162">
        <v>15</v>
      </c>
      <c r="AG49" s="165">
        <v>1</v>
      </c>
      <c r="AH49" s="162">
        <v>1</v>
      </c>
      <c r="AI49" s="162">
        <v>5</v>
      </c>
      <c r="AJ49" s="162">
        <v>5</v>
      </c>
      <c r="AK49" s="165">
        <v>1</v>
      </c>
      <c r="AL49" s="162">
        <v>1</v>
      </c>
      <c r="AM49" s="162">
        <v>13</v>
      </c>
      <c r="AN49" s="162">
        <v>13</v>
      </c>
      <c r="AO49" s="165">
        <v>1</v>
      </c>
      <c r="AP49" s="162">
        <v>1</v>
      </c>
      <c r="AQ49" s="162">
        <v>14</v>
      </c>
      <c r="AR49" s="162">
        <v>14</v>
      </c>
      <c r="AW49" s="157">
        <f t="shared" si="0"/>
        <v>5</v>
      </c>
      <c r="AX49" s="155">
        <f t="shared" si="1"/>
        <v>5</v>
      </c>
      <c r="AY49" s="155">
        <f t="shared" si="2"/>
        <v>55</v>
      </c>
      <c r="AZ49" s="155">
        <f t="shared" si="3"/>
        <v>55</v>
      </c>
      <c r="BA49" s="165">
        <v>2</v>
      </c>
    </row>
    <row r="50" spans="2:53" ht="37.5" customHeight="1">
      <c r="B50" s="162" t="s">
        <v>1280</v>
      </c>
      <c r="C50" s="163" t="s">
        <v>1199</v>
      </c>
      <c r="D50" s="163" t="s">
        <v>1200</v>
      </c>
      <c r="E50" s="338" t="s">
        <v>1201</v>
      </c>
      <c r="F50" s="162" t="s">
        <v>1508</v>
      </c>
      <c r="G50" s="338">
        <v>2747</v>
      </c>
      <c r="H50" s="176" t="s">
        <v>1202</v>
      </c>
      <c r="I50" s="180">
        <v>0.40972222222222227</v>
      </c>
      <c r="J50" s="162" t="s">
        <v>1370</v>
      </c>
      <c r="K50" s="339" t="s">
        <v>1203</v>
      </c>
      <c r="L50" s="339" t="s">
        <v>1203</v>
      </c>
      <c r="M50" s="339" t="s">
        <v>1203</v>
      </c>
      <c r="N50" s="339" t="s">
        <v>1203</v>
      </c>
      <c r="O50" s="339" t="s">
        <v>1204</v>
      </c>
      <c r="P50" s="340" t="s">
        <v>1205</v>
      </c>
      <c r="Q50" s="339" t="s">
        <v>1203</v>
      </c>
      <c r="R50" s="339" t="s">
        <v>1203</v>
      </c>
      <c r="S50" s="339" t="s">
        <v>1203</v>
      </c>
      <c r="T50" s="339" t="s">
        <v>1203</v>
      </c>
      <c r="U50" s="339" t="s">
        <v>1204</v>
      </c>
      <c r="V50" s="340" t="s">
        <v>1205</v>
      </c>
      <c r="Y50" s="165">
        <v>0</v>
      </c>
      <c r="Z50" s="162">
        <v>0</v>
      </c>
      <c r="AA50" s="162">
        <v>0</v>
      </c>
      <c r="AB50" s="162">
        <v>0</v>
      </c>
      <c r="AG50" s="165">
        <v>0</v>
      </c>
      <c r="AH50" s="162">
        <v>0</v>
      </c>
      <c r="AI50" s="162">
        <v>0</v>
      </c>
      <c r="AJ50" s="162">
        <v>0</v>
      </c>
      <c r="AO50" s="165">
        <v>0</v>
      </c>
      <c r="AP50" s="162">
        <v>0</v>
      </c>
      <c r="AQ50" s="162">
        <v>0</v>
      </c>
      <c r="AR50" s="162">
        <v>0</v>
      </c>
      <c r="AW50" s="157">
        <f t="shared" si="0"/>
        <v>0</v>
      </c>
      <c r="AX50" s="155">
        <f t="shared" si="1"/>
        <v>0</v>
      </c>
      <c r="AY50" s="155">
        <f t="shared" si="2"/>
        <v>0</v>
      </c>
      <c r="AZ50" s="155">
        <f t="shared" si="3"/>
        <v>0</v>
      </c>
      <c r="BA50" s="165">
        <v>0</v>
      </c>
    </row>
    <row r="51" spans="1:53" ht="33">
      <c r="A51" s="162" t="s">
        <v>1504</v>
      </c>
      <c r="B51" s="162" t="s">
        <v>1280</v>
      </c>
      <c r="C51" s="163" t="s">
        <v>1363</v>
      </c>
      <c r="D51" s="163" t="s">
        <v>1364</v>
      </c>
      <c r="E51" s="338" t="s">
        <v>1365</v>
      </c>
      <c r="F51" s="162" t="s">
        <v>1366</v>
      </c>
      <c r="G51" s="338">
        <v>2747</v>
      </c>
      <c r="H51" s="176" t="s">
        <v>1367</v>
      </c>
      <c r="I51" s="180">
        <v>0.4131944444444444</v>
      </c>
      <c r="J51" s="162" t="s">
        <v>1368</v>
      </c>
      <c r="K51" s="339" t="s">
        <v>1373</v>
      </c>
      <c r="L51" s="339" t="s">
        <v>1373</v>
      </c>
      <c r="M51" s="339" t="s">
        <v>1373</v>
      </c>
      <c r="N51" s="339" t="s">
        <v>1373</v>
      </c>
      <c r="O51" s="339" t="s">
        <v>1373</v>
      </c>
      <c r="Q51" s="321" t="s">
        <v>1347</v>
      </c>
      <c r="R51" s="321" t="s">
        <v>1347</v>
      </c>
      <c r="S51" s="321" t="s">
        <v>1347</v>
      </c>
      <c r="T51" s="321" t="s">
        <v>1347</v>
      </c>
      <c r="U51" s="321" t="s">
        <v>1347</v>
      </c>
      <c r="Y51" s="165">
        <v>0</v>
      </c>
      <c r="Z51" s="162">
        <v>0</v>
      </c>
      <c r="AA51" s="162">
        <v>0</v>
      </c>
      <c r="AB51" s="162">
        <v>2</v>
      </c>
      <c r="AC51" s="165">
        <v>0</v>
      </c>
      <c r="AD51" s="162">
        <v>0</v>
      </c>
      <c r="AE51" s="162">
        <v>0</v>
      </c>
      <c r="AF51" s="162">
        <v>0</v>
      </c>
      <c r="AG51" s="165">
        <v>0</v>
      </c>
      <c r="AH51" s="162">
        <v>0</v>
      </c>
      <c r="AI51" s="162">
        <v>0</v>
      </c>
      <c r="AJ51" s="162">
        <v>2</v>
      </c>
      <c r="AW51" s="157">
        <f t="shared" si="0"/>
        <v>0</v>
      </c>
      <c r="AX51" s="155">
        <f t="shared" si="1"/>
        <v>0</v>
      </c>
      <c r="AY51" s="155">
        <f t="shared" si="2"/>
        <v>0</v>
      </c>
      <c r="AZ51" s="155">
        <f t="shared" si="3"/>
        <v>4</v>
      </c>
      <c r="BA51" s="165">
        <v>0</v>
      </c>
    </row>
    <row r="52" spans="1:53" ht="33">
      <c r="A52" s="162" t="s">
        <v>1504</v>
      </c>
      <c r="B52" s="162" t="s">
        <v>1280</v>
      </c>
      <c r="C52" s="163" t="s">
        <v>1374</v>
      </c>
      <c r="D52" s="163" t="s">
        <v>1375</v>
      </c>
      <c r="E52" s="338" t="s">
        <v>1376</v>
      </c>
      <c r="F52" s="162" t="s">
        <v>1366</v>
      </c>
      <c r="G52" s="338">
        <v>2748</v>
      </c>
      <c r="H52" s="176" t="s">
        <v>1377</v>
      </c>
      <c r="I52" s="180">
        <v>0.4201388888888889</v>
      </c>
      <c r="J52" s="162" t="s">
        <v>1370</v>
      </c>
      <c r="K52" s="339" t="s">
        <v>1378</v>
      </c>
      <c r="L52" s="339" t="s">
        <v>1378</v>
      </c>
      <c r="M52" s="339" t="s">
        <v>1378</v>
      </c>
      <c r="N52" s="339" t="s">
        <v>1378</v>
      </c>
      <c r="O52" s="339" t="s">
        <v>1378</v>
      </c>
      <c r="Q52" s="321" t="s">
        <v>1347</v>
      </c>
      <c r="R52" s="321" t="s">
        <v>1347</v>
      </c>
      <c r="S52" s="321" t="s">
        <v>1347</v>
      </c>
      <c r="T52" s="321" t="s">
        <v>1347</v>
      </c>
      <c r="U52" s="321" t="s">
        <v>1347</v>
      </c>
      <c r="Y52" s="165">
        <v>0</v>
      </c>
      <c r="Z52" s="162">
        <v>0</v>
      </c>
      <c r="AA52" s="162">
        <v>0</v>
      </c>
      <c r="AB52" s="162">
        <v>5</v>
      </c>
      <c r="AG52" s="165">
        <v>0</v>
      </c>
      <c r="AH52" s="162">
        <v>0</v>
      </c>
      <c r="AI52" s="162">
        <v>0</v>
      </c>
      <c r="AJ52" s="162">
        <v>7</v>
      </c>
      <c r="AO52" s="165">
        <v>0</v>
      </c>
      <c r="AP52" s="162">
        <v>0</v>
      </c>
      <c r="AQ52" s="162">
        <v>0</v>
      </c>
      <c r="AR52" s="162">
        <v>8</v>
      </c>
      <c r="AW52" s="157">
        <f t="shared" si="0"/>
        <v>0</v>
      </c>
      <c r="AX52" s="155">
        <f t="shared" si="1"/>
        <v>0</v>
      </c>
      <c r="AY52" s="155">
        <f t="shared" si="2"/>
        <v>0</v>
      </c>
      <c r="AZ52" s="155">
        <f t="shared" si="3"/>
        <v>20</v>
      </c>
      <c r="BA52" s="165">
        <v>0</v>
      </c>
    </row>
    <row r="53" spans="1:53" ht="10.5">
      <c r="A53" s="162" t="s">
        <v>1748</v>
      </c>
      <c r="B53" s="162" t="s">
        <v>1280</v>
      </c>
      <c r="C53" s="163" t="s">
        <v>1379</v>
      </c>
      <c r="D53" s="163" t="s">
        <v>1536</v>
      </c>
      <c r="E53" s="338" t="s">
        <v>1537</v>
      </c>
      <c r="F53" s="162" t="s">
        <v>1366</v>
      </c>
      <c r="G53" s="338">
        <v>2748</v>
      </c>
      <c r="H53" s="176" t="s">
        <v>1538</v>
      </c>
      <c r="I53" s="180">
        <v>0.4236111111111111</v>
      </c>
      <c r="J53" s="162">
        <v>6</v>
      </c>
      <c r="K53" s="339" t="s">
        <v>286</v>
      </c>
      <c r="L53" s="339" t="s">
        <v>286</v>
      </c>
      <c r="M53" s="339" t="s">
        <v>286</v>
      </c>
      <c r="N53" s="339" t="s">
        <v>286</v>
      </c>
      <c r="O53" s="339" t="s">
        <v>672</v>
      </c>
      <c r="P53" s="340" t="s">
        <v>672</v>
      </c>
      <c r="Q53" s="339" t="s">
        <v>286</v>
      </c>
      <c r="R53" s="339" t="s">
        <v>286</v>
      </c>
      <c r="S53" s="339" t="s">
        <v>286</v>
      </c>
      <c r="T53" s="339" t="s">
        <v>286</v>
      </c>
      <c r="U53" s="339" t="s">
        <v>672</v>
      </c>
      <c r="V53" s="340" t="s">
        <v>672</v>
      </c>
      <c r="Y53" s="165">
        <v>6</v>
      </c>
      <c r="Z53" s="162">
        <v>6</v>
      </c>
      <c r="AA53" s="162">
        <v>297</v>
      </c>
      <c r="AB53" s="162">
        <v>303</v>
      </c>
      <c r="AC53" s="165">
        <v>8</v>
      </c>
      <c r="AD53" s="162">
        <v>9</v>
      </c>
      <c r="AE53" s="162">
        <v>300</v>
      </c>
      <c r="AF53" s="162">
        <v>338</v>
      </c>
      <c r="AG53" s="165">
        <v>11</v>
      </c>
      <c r="AH53" s="162">
        <v>8</v>
      </c>
      <c r="AI53" s="162">
        <v>350</v>
      </c>
      <c r="AJ53" s="162">
        <v>297</v>
      </c>
      <c r="AK53" s="165">
        <v>8</v>
      </c>
      <c r="AL53" s="162">
        <v>8</v>
      </c>
      <c r="AM53" s="162">
        <v>350</v>
      </c>
      <c r="AN53" s="162">
        <v>369</v>
      </c>
      <c r="AO53" s="165">
        <v>8</v>
      </c>
      <c r="AP53" s="162">
        <v>8</v>
      </c>
      <c r="AQ53" s="162">
        <v>230</v>
      </c>
      <c r="AR53" s="162">
        <v>237</v>
      </c>
      <c r="AS53" s="165">
        <v>8</v>
      </c>
      <c r="AT53" s="162">
        <v>5</v>
      </c>
      <c r="AU53" s="162">
        <v>203</v>
      </c>
      <c r="AV53" s="162">
        <v>173</v>
      </c>
      <c r="AW53" s="157">
        <f t="shared" si="0"/>
        <v>49</v>
      </c>
      <c r="AX53" s="155">
        <f t="shared" si="1"/>
        <v>44</v>
      </c>
      <c r="AY53" s="155">
        <f t="shared" si="2"/>
        <v>1730</v>
      </c>
      <c r="AZ53" s="155">
        <f t="shared" si="3"/>
        <v>1717</v>
      </c>
      <c r="BA53" s="165">
        <v>17</v>
      </c>
    </row>
    <row r="54" spans="1:53" ht="21.75">
      <c r="A54" s="162" t="s">
        <v>1504</v>
      </c>
      <c r="B54" s="162" t="s">
        <v>1280</v>
      </c>
      <c r="C54" s="163" t="s">
        <v>1539</v>
      </c>
      <c r="D54" s="163" t="s">
        <v>1540</v>
      </c>
      <c r="E54" s="338" t="s">
        <v>1541</v>
      </c>
      <c r="F54" s="162" t="s">
        <v>1716</v>
      </c>
      <c r="G54" s="338">
        <v>2740</v>
      </c>
      <c r="H54" s="176" t="s">
        <v>1717</v>
      </c>
      <c r="I54" s="180">
        <v>0.4305555555555556</v>
      </c>
      <c r="J54" s="162" t="s">
        <v>555</v>
      </c>
      <c r="K54" s="339" t="s">
        <v>1550</v>
      </c>
      <c r="L54" s="339" t="s">
        <v>1550</v>
      </c>
      <c r="M54" s="339" t="s">
        <v>1550</v>
      </c>
      <c r="N54" s="339" t="s">
        <v>1550</v>
      </c>
      <c r="O54" s="339" t="s">
        <v>1550</v>
      </c>
      <c r="Q54" s="339" t="s">
        <v>1550</v>
      </c>
      <c r="R54" s="339" t="s">
        <v>1550</v>
      </c>
      <c r="S54" s="339" t="s">
        <v>1550</v>
      </c>
      <c r="T54" s="339" t="s">
        <v>1550</v>
      </c>
      <c r="U54" s="339" t="s">
        <v>1550</v>
      </c>
      <c r="AJ54" s="162">
        <v>1</v>
      </c>
      <c r="AW54" s="157">
        <f t="shared" si="0"/>
        <v>0</v>
      </c>
      <c r="AX54" s="155">
        <f t="shared" si="1"/>
        <v>0</v>
      </c>
      <c r="AY54" s="155">
        <f t="shared" si="2"/>
        <v>0</v>
      </c>
      <c r="AZ54" s="155">
        <f t="shared" si="3"/>
        <v>1</v>
      </c>
      <c r="BA54" s="165">
        <v>0</v>
      </c>
    </row>
    <row r="55" spans="1:53" ht="33">
      <c r="A55" s="162" t="s">
        <v>1748</v>
      </c>
      <c r="B55" s="162" t="s">
        <v>1280</v>
      </c>
      <c r="C55" s="163" t="s">
        <v>1718</v>
      </c>
      <c r="D55" s="163" t="s">
        <v>1902</v>
      </c>
      <c r="E55" s="338" t="s">
        <v>1903</v>
      </c>
      <c r="F55" s="162" t="s">
        <v>1716</v>
      </c>
      <c r="G55" s="338">
        <v>2740</v>
      </c>
      <c r="H55" s="176" t="s">
        <v>1904</v>
      </c>
      <c r="I55" s="180">
        <v>0.44097222222222227</v>
      </c>
      <c r="J55" s="162" t="s">
        <v>555</v>
      </c>
      <c r="K55" s="339" t="s">
        <v>1905</v>
      </c>
      <c r="L55" s="339" t="s">
        <v>1905</v>
      </c>
      <c r="M55" s="339" t="s">
        <v>1905</v>
      </c>
      <c r="N55" s="339" t="s">
        <v>1905</v>
      </c>
      <c r="O55" s="339" t="s">
        <v>1905</v>
      </c>
      <c r="Q55" s="321" t="s">
        <v>1347</v>
      </c>
      <c r="R55" s="321" t="s">
        <v>1347</v>
      </c>
      <c r="S55" s="321" t="s">
        <v>1347</v>
      </c>
      <c r="T55" s="321" t="s">
        <v>1347</v>
      </c>
      <c r="U55" s="321" t="s">
        <v>1347</v>
      </c>
      <c r="AG55" s="165">
        <v>2</v>
      </c>
      <c r="AH55" s="162">
        <v>2</v>
      </c>
      <c r="AI55" s="162">
        <v>60</v>
      </c>
      <c r="AJ55" s="162">
        <v>67</v>
      </c>
      <c r="AW55" s="157">
        <f t="shared" si="0"/>
        <v>2</v>
      </c>
      <c r="AX55" s="155">
        <f t="shared" si="1"/>
        <v>2</v>
      </c>
      <c r="AY55" s="155">
        <f t="shared" si="2"/>
        <v>60</v>
      </c>
      <c r="AZ55" s="155">
        <f t="shared" si="3"/>
        <v>67</v>
      </c>
      <c r="BA55" s="165">
        <v>0</v>
      </c>
    </row>
    <row r="56" spans="1:53" ht="33">
      <c r="A56" s="162" t="s">
        <v>1748</v>
      </c>
      <c r="B56" s="162" t="s">
        <v>1280</v>
      </c>
      <c r="C56" s="163" t="s">
        <v>1906</v>
      </c>
      <c r="D56" s="163" t="s">
        <v>1907</v>
      </c>
      <c r="E56" s="338" t="s">
        <v>1908</v>
      </c>
      <c r="F56" s="162" t="s">
        <v>1716</v>
      </c>
      <c r="G56" s="338">
        <v>2740</v>
      </c>
      <c r="H56" s="176" t="s">
        <v>1909</v>
      </c>
      <c r="I56" s="180">
        <v>0.4583333333333333</v>
      </c>
      <c r="J56" s="162" t="s">
        <v>1910</v>
      </c>
      <c r="K56" s="339" t="s">
        <v>1911</v>
      </c>
      <c r="L56" s="339" t="s">
        <v>1911</v>
      </c>
      <c r="M56" s="339" t="s">
        <v>1911</v>
      </c>
      <c r="N56" s="339" t="s">
        <v>1911</v>
      </c>
      <c r="O56" s="339" t="s">
        <v>1911</v>
      </c>
      <c r="Q56" s="321" t="s">
        <v>1347</v>
      </c>
      <c r="R56" s="321" t="s">
        <v>1347</v>
      </c>
      <c r="S56" s="321" t="s">
        <v>1347</v>
      </c>
      <c r="T56" s="321" t="s">
        <v>1347</v>
      </c>
      <c r="U56" s="321" t="s">
        <v>1347</v>
      </c>
      <c r="AC56" s="165">
        <v>1</v>
      </c>
      <c r="AD56" s="162">
        <v>2</v>
      </c>
      <c r="AE56" s="162">
        <v>30</v>
      </c>
      <c r="AF56" s="162">
        <v>48</v>
      </c>
      <c r="AO56" s="165">
        <v>1</v>
      </c>
      <c r="AP56" s="162">
        <v>3</v>
      </c>
      <c r="AQ56" s="162">
        <v>22</v>
      </c>
      <c r="AR56" s="162">
        <v>62</v>
      </c>
      <c r="AW56" s="157">
        <f t="shared" si="0"/>
        <v>2</v>
      </c>
      <c r="AX56" s="155">
        <f t="shared" si="1"/>
        <v>5</v>
      </c>
      <c r="AY56" s="155">
        <f t="shared" si="2"/>
        <v>52</v>
      </c>
      <c r="AZ56" s="155">
        <f t="shared" si="3"/>
        <v>110</v>
      </c>
      <c r="BA56" s="165">
        <v>2</v>
      </c>
    </row>
    <row r="57" spans="1:53" ht="33">
      <c r="A57" s="162" t="s">
        <v>1748</v>
      </c>
      <c r="B57" s="162" t="s">
        <v>1280</v>
      </c>
      <c r="C57" s="163" t="s">
        <v>1912</v>
      </c>
      <c r="D57" s="163" t="s">
        <v>1913</v>
      </c>
      <c r="E57" s="338" t="s">
        <v>1914</v>
      </c>
      <c r="F57" s="162" t="s">
        <v>1716</v>
      </c>
      <c r="G57" s="338">
        <v>2740</v>
      </c>
      <c r="H57" s="176" t="s">
        <v>1915</v>
      </c>
      <c r="I57" s="180">
        <v>0.4618055555555556</v>
      </c>
      <c r="J57" s="162" t="s">
        <v>1916</v>
      </c>
      <c r="K57" s="339" t="s">
        <v>1917</v>
      </c>
      <c r="L57" s="339" t="s">
        <v>1917</v>
      </c>
      <c r="M57" s="339" t="s">
        <v>1917</v>
      </c>
      <c r="N57" s="339" t="s">
        <v>1917</v>
      </c>
      <c r="O57" s="339" t="s">
        <v>1917</v>
      </c>
      <c r="Q57" s="321" t="s">
        <v>1347</v>
      </c>
      <c r="R57" s="321" t="s">
        <v>1347</v>
      </c>
      <c r="S57" s="321" t="s">
        <v>1347</v>
      </c>
      <c r="T57" s="321" t="s">
        <v>1347</v>
      </c>
      <c r="U57" s="321" t="s">
        <v>1347</v>
      </c>
      <c r="AK57" s="165">
        <v>1</v>
      </c>
      <c r="AL57" s="162">
        <v>1</v>
      </c>
      <c r="AM57" s="162">
        <v>12</v>
      </c>
      <c r="AN57" s="162">
        <v>10</v>
      </c>
      <c r="AW57" s="157">
        <f t="shared" si="0"/>
        <v>1</v>
      </c>
      <c r="AX57" s="155">
        <f t="shared" si="1"/>
        <v>1</v>
      </c>
      <c r="AY57" s="155">
        <f t="shared" si="2"/>
        <v>12</v>
      </c>
      <c r="AZ57" s="155">
        <f t="shared" si="3"/>
        <v>10</v>
      </c>
      <c r="BA57" s="165">
        <v>0</v>
      </c>
    </row>
    <row r="58" spans="1:53" ht="21.75">
      <c r="A58" s="162" t="s">
        <v>1918</v>
      </c>
      <c r="B58" s="162" t="s">
        <v>1280</v>
      </c>
      <c r="C58" s="163" t="s">
        <v>1919</v>
      </c>
      <c r="D58" s="163" t="s">
        <v>1920</v>
      </c>
      <c r="E58" s="338" t="s">
        <v>1921</v>
      </c>
      <c r="F58" s="162" t="s">
        <v>1716</v>
      </c>
      <c r="G58" s="338">
        <v>2740</v>
      </c>
      <c r="H58" s="176" t="s">
        <v>1922</v>
      </c>
      <c r="I58" s="180">
        <v>0.46527777777777773</v>
      </c>
      <c r="J58" s="162" t="s">
        <v>555</v>
      </c>
      <c r="K58" s="339" t="s">
        <v>1123</v>
      </c>
      <c r="L58" s="339" t="s">
        <v>1123</v>
      </c>
      <c r="M58" s="339" t="s">
        <v>1123</v>
      </c>
      <c r="N58" s="339" t="s">
        <v>1123</v>
      </c>
      <c r="O58" s="339" t="s">
        <v>1123</v>
      </c>
      <c r="Q58" s="339" t="s">
        <v>1123</v>
      </c>
      <c r="R58" s="339" t="s">
        <v>1123</v>
      </c>
      <c r="S58" s="339" t="s">
        <v>1123</v>
      </c>
      <c r="T58" s="339" t="s">
        <v>1123</v>
      </c>
      <c r="U58" s="339" t="s">
        <v>1123</v>
      </c>
      <c r="AG58" s="165">
        <v>0</v>
      </c>
      <c r="AH58" s="162">
        <v>0</v>
      </c>
      <c r="AI58" s="162">
        <v>2</v>
      </c>
      <c r="AJ58" s="162">
        <v>0</v>
      </c>
      <c r="AW58" s="157">
        <f t="shared" si="0"/>
        <v>0</v>
      </c>
      <c r="AX58" s="155">
        <f t="shared" si="1"/>
        <v>0</v>
      </c>
      <c r="AY58" s="155">
        <f t="shared" si="2"/>
        <v>2</v>
      </c>
      <c r="AZ58" s="155">
        <f t="shared" si="3"/>
        <v>0</v>
      </c>
      <c r="BA58" s="165">
        <v>0</v>
      </c>
    </row>
    <row r="59" spans="1:53" ht="21.75">
      <c r="A59" s="162" t="s">
        <v>1748</v>
      </c>
      <c r="B59" s="162" t="s">
        <v>1280</v>
      </c>
      <c r="C59" s="163" t="s">
        <v>1923</v>
      </c>
      <c r="D59" s="163" t="s">
        <v>1924</v>
      </c>
      <c r="E59" s="338" t="s">
        <v>1925</v>
      </c>
      <c r="F59" s="162" t="s">
        <v>1716</v>
      </c>
      <c r="G59" s="338" t="s">
        <v>1926</v>
      </c>
      <c r="H59" s="176" t="s">
        <v>1749</v>
      </c>
      <c r="I59" s="180">
        <v>0.47222222222222227</v>
      </c>
      <c r="J59" s="162">
        <v>6</v>
      </c>
      <c r="K59" s="339" t="s">
        <v>284</v>
      </c>
      <c r="L59" s="339" t="s">
        <v>284</v>
      </c>
      <c r="M59" s="339" t="s">
        <v>1750</v>
      </c>
      <c r="N59" s="339" t="s">
        <v>284</v>
      </c>
      <c r="O59" s="339" t="s">
        <v>1751</v>
      </c>
      <c r="P59" s="339" t="s">
        <v>672</v>
      </c>
      <c r="Q59" s="339" t="s">
        <v>284</v>
      </c>
      <c r="R59" s="339" t="s">
        <v>284</v>
      </c>
      <c r="S59" s="339" t="s">
        <v>1750</v>
      </c>
      <c r="T59" s="339" t="s">
        <v>284</v>
      </c>
      <c r="U59" s="339" t="s">
        <v>1751</v>
      </c>
      <c r="V59" s="339" t="s">
        <v>672</v>
      </c>
      <c r="Y59" s="165">
        <v>4</v>
      </c>
      <c r="Z59" s="162">
        <v>5</v>
      </c>
      <c r="AA59" s="162">
        <v>165</v>
      </c>
      <c r="AB59" s="162">
        <v>191</v>
      </c>
      <c r="AC59" s="165">
        <v>6</v>
      </c>
      <c r="AD59" s="162">
        <v>12</v>
      </c>
      <c r="AE59" s="162">
        <v>226</v>
      </c>
      <c r="AF59" s="162">
        <v>526</v>
      </c>
      <c r="AG59" s="165">
        <v>10</v>
      </c>
      <c r="AH59" s="162">
        <v>9</v>
      </c>
      <c r="AI59" s="162">
        <v>220</v>
      </c>
      <c r="AJ59" s="162">
        <v>240</v>
      </c>
      <c r="AK59" s="165">
        <v>9</v>
      </c>
      <c r="AL59" s="162">
        <v>8</v>
      </c>
      <c r="AM59" s="162">
        <v>164</v>
      </c>
      <c r="AN59" s="162">
        <v>114</v>
      </c>
      <c r="AO59" s="165">
        <v>8</v>
      </c>
      <c r="AP59" s="162">
        <v>6</v>
      </c>
      <c r="AQ59" s="162">
        <v>286</v>
      </c>
      <c r="AR59" s="162">
        <v>236</v>
      </c>
      <c r="AS59" s="165">
        <v>8</v>
      </c>
      <c r="AT59" s="162">
        <v>6</v>
      </c>
      <c r="AU59" s="162">
        <v>298</v>
      </c>
      <c r="AV59" s="162">
        <v>258</v>
      </c>
      <c r="AW59" s="157">
        <f t="shared" si="0"/>
        <v>45</v>
      </c>
      <c r="AX59" s="155">
        <f t="shared" si="1"/>
        <v>46</v>
      </c>
      <c r="AY59" s="155">
        <f t="shared" si="2"/>
        <v>1359</v>
      </c>
      <c r="AZ59" s="155">
        <f t="shared" si="3"/>
        <v>1565</v>
      </c>
      <c r="BA59" s="165">
        <v>24</v>
      </c>
    </row>
    <row r="60" spans="1:53" ht="10.5">
      <c r="A60" s="162" t="s">
        <v>1748</v>
      </c>
      <c r="B60" s="162" t="s">
        <v>1280</v>
      </c>
      <c r="C60" s="163" t="s">
        <v>1752</v>
      </c>
      <c r="D60" s="163" t="s">
        <v>1753</v>
      </c>
      <c r="E60" s="338" t="s">
        <v>1754</v>
      </c>
      <c r="F60" s="162" t="s">
        <v>1755</v>
      </c>
      <c r="G60" s="338">
        <v>2719</v>
      </c>
      <c r="H60" s="176" t="s">
        <v>1756</v>
      </c>
      <c r="I60" s="180">
        <v>0.4826388888888889</v>
      </c>
      <c r="J60" s="162">
        <v>6</v>
      </c>
      <c r="K60" s="339" t="s">
        <v>286</v>
      </c>
      <c r="L60" s="339" t="s">
        <v>503</v>
      </c>
      <c r="M60" s="339" t="s">
        <v>286</v>
      </c>
      <c r="N60" s="339" t="s">
        <v>503</v>
      </c>
      <c r="O60" s="339" t="s">
        <v>503</v>
      </c>
      <c r="P60" s="339" t="s">
        <v>503</v>
      </c>
      <c r="Q60" s="339" t="s">
        <v>286</v>
      </c>
      <c r="R60" s="339" t="s">
        <v>503</v>
      </c>
      <c r="S60" s="339" t="s">
        <v>286</v>
      </c>
      <c r="T60" s="339" t="s">
        <v>503</v>
      </c>
      <c r="U60" s="339" t="s">
        <v>503</v>
      </c>
      <c r="V60" s="339" t="s">
        <v>503</v>
      </c>
      <c r="Y60" s="165">
        <v>2</v>
      </c>
      <c r="Z60" s="162">
        <v>4</v>
      </c>
      <c r="AA60" s="162">
        <v>154</v>
      </c>
      <c r="AB60" s="162">
        <v>123</v>
      </c>
      <c r="AC60" s="165">
        <v>3</v>
      </c>
      <c r="AD60" s="162">
        <v>5</v>
      </c>
      <c r="AE60" s="162">
        <v>142</v>
      </c>
      <c r="AF60" s="162">
        <v>172</v>
      </c>
      <c r="AG60" s="165">
        <v>6</v>
      </c>
      <c r="AH60" s="162">
        <v>3</v>
      </c>
      <c r="AI60" s="162">
        <v>175</v>
      </c>
      <c r="AJ60" s="162">
        <v>110</v>
      </c>
      <c r="AK60" s="165">
        <v>5</v>
      </c>
      <c r="AL60" s="162">
        <v>3</v>
      </c>
      <c r="AM60" s="162">
        <v>197</v>
      </c>
      <c r="AN60" s="162">
        <v>137</v>
      </c>
      <c r="AO60" s="165">
        <v>4</v>
      </c>
      <c r="AP60" s="162">
        <v>3</v>
      </c>
      <c r="AQ60" s="162">
        <v>147</v>
      </c>
      <c r="AR60" s="162">
        <v>117</v>
      </c>
      <c r="AS60" s="165">
        <v>3</v>
      </c>
      <c r="AT60" s="162">
        <v>4</v>
      </c>
      <c r="AU60" s="162">
        <v>107</v>
      </c>
      <c r="AV60" s="162">
        <v>137</v>
      </c>
      <c r="AW60" s="157">
        <f t="shared" si="0"/>
        <v>23</v>
      </c>
      <c r="AX60" s="155">
        <f t="shared" si="1"/>
        <v>22</v>
      </c>
      <c r="AY60" s="155">
        <f t="shared" si="2"/>
        <v>922</v>
      </c>
      <c r="AZ60" s="155">
        <f t="shared" si="3"/>
        <v>796</v>
      </c>
      <c r="BA60" s="165">
        <v>10</v>
      </c>
    </row>
    <row r="61" spans="1:53" ht="21.75">
      <c r="A61" s="162" t="s">
        <v>1748</v>
      </c>
      <c r="B61" s="162" t="s">
        <v>1280</v>
      </c>
      <c r="C61" s="163" t="s">
        <v>1757</v>
      </c>
      <c r="D61" s="163" t="s">
        <v>1758</v>
      </c>
      <c r="E61" s="338" t="s">
        <v>1759</v>
      </c>
      <c r="F61" s="162" t="s">
        <v>1760</v>
      </c>
      <c r="G61" s="338">
        <v>2743</v>
      </c>
      <c r="H61" s="176" t="s">
        <v>1761</v>
      </c>
      <c r="I61" s="180">
        <v>0.49652777777777773</v>
      </c>
      <c r="J61" s="162" t="s">
        <v>1762</v>
      </c>
      <c r="K61" s="339" t="s">
        <v>288</v>
      </c>
      <c r="L61" s="339" t="s">
        <v>488</v>
      </c>
      <c r="M61" s="339" t="s">
        <v>288</v>
      </c>
      <c r="N61" s="339" t="s">
        <v>488</v>
      </c>
      <c r="O61" s="339" t="s">
        <v>663</v>
      </c>
      <c r="P61" s="339" t="s">
        <v>504</v>
      </c>
      <c r="Q61" s="339" t="s">
        <v>288</v>
      </c>
      <c r="R61" s="339" t="s">
        <v>488</v>
      </c>
      <c r="S61" s="339" t="s">
        <v>288</v>
      </c>
      <c r="T61" s="339" t="s">
        <v>488</v>
      </c>
      <c r="U61" s="339" t="s">
        <v>1763</v>
      </c>
      <c r="V61" s="339" t="s">
        <v>504</v>
      </c>
      <c r="X61" s="339" t="s">
        <v>1764</v>
      </c>
      <c r="Y61" s="165">
        <v>3</v>
      </c>
      <c r="Z61" s="162">
        <v>5</v>
      </c>
      <c r="AA61" s="162">
        <v>186</v>
      </c>
      <c r="AB61" s="162">
        <v>216</v>
      </c>
      <c r="AC61" s="165">
        <v>2</v>
      </c>
      <c r="AD61" s="162">
        <v>2</v>
      </c>
      <c r="AE61" s="162">
        <v>80</v>
      </c>
      <c r="AF61" s="162">
        <v>88</v>
      </c>
      <c r="AG61" s="165">
        <v>3</v>
      </c>
      <c r="AH61" s="162">
        <v>3</v>
      </c>
      <c r="AI61" s="162">
        <v>90</v>
      </c>
      <c r="AJ61" s="162">
        <v>95</v>
      </c>
      <c r="AK61" s="165">
        <v>2</v>
      </c>
      <c r="AL61" s="162">
        <v>2</v>
      </c>
      <c r="AM61" s="162">
        <v>40</v>
      </c>
      <c r="AN61" s="162">
        <v>47</v>
      </c>
      <c r="AO61" s="165">
        <v>2</v>
      </c>
      <c r="AP61" s="162">
        <v>2</v>
      </c>
      <c r="AQ61" s="162">
        <v>30</v>
      </c>
      <c r="AR61" s="162">
        <v>38</v>
      </c>
      <c r="AW61" s="157">
        <f t="shared" si="0"/>
        <v>12</v>
      </c>
      <c r="AX61" s="155">
        <f t="shared" si="1"/>
        <v>14</v>
      </c>
      <c r="AY61" s="155">
        <f t="shared" si="2"/>
        <v>426</v>
      </c>
      <c r="AZ61" s="155">
        <f t="shared" si="3"/>
        <v>484</v>
      </c>
      <c r="BA61" s="165">
        <v>5</v>
      </c>
    </row>
    <row r="62" spans="1:53" ht="33">
      <c r="A62" s="162" t="s">
        <v>1748</v>
      </c>
      <c r="B62" s="162" t="s">
        <v>1280</v>
      </c>
      <c r="C62" s="163" t="s">
        <v>1765</v>
      </c>
      <c r="D62" s="163" t="s">
        <v>1583</v>
      </c>
      <c r="E62" s="338" t="s">
        <v>1584</v>
      </c>
      <c r="F62" s="162" t="s">
        <v>1716</v>
      </c>
      <c r="G62" s="338">
        <v>2740</v>
      </c>
      <c r="H62" s="176" t="s">
        <v>1585</v>
      </c>
      <c r="I62" s="180">
        <v>0.5</v>
      </c>
      <c r="J62" s="162" t="s">
        <v>555</v>
      </c>
      <c r="K62" s="339" t="s">
        <v>1586</v>
      </c>
      <c r="L62" s="339" t="s">
        <v>1586</v>
      </c>
      <c r="M62" s="339" t="s">
        <v>1586</v>
      </c>
      <c r="N62" s="339" t="s">
        <v>1586</v>
      </c>
      <c r="O62" s="339" t="s">
        <v>1586</v>
      </c>
      <c r="Q62" s="339" t="s">
        <v>1347</v>
      </c>
      <c r="R62" s="339" t="s">
        <v>1347</v>
      </c>
      <c r="S62" s="339" t="s">
        <v>1347</v>
      </c>
      <c r="T62" s="339" t="s">
        <v>1347</v>
      </c>
      <c r="U62" s="339" t="s">
        <v>1347</v>
      </c>
      <c r="AG62" s="165">
        <v>1</v>
      </c>
      <c r="AH62" s="162">
        <v>1</v>
      </c>
      <c r="AI62" s="162">
        <v>30</v>
      </c>
      <c r="AJ62" s="162">
        <v>37</v>
      </c>
      <c r="AW62" s="157">
        <f t="shared" si="0"/>
        <v>1</v>
      </c>
      <c r="AX62" s="155">
        <f t="shared" si="1"/>
        <v>1</v>
      </c>
      <c r="AY62" s="155">
        <f t="shared" si="2"/>
        <v>30</v>
      </c>
      <c r="AZ62" s="155">
        <f t="shared" si="3"/>
        <v>37</v>
      </c>
      <c r="BA62" s="165">
        <v>0</v>
      </c>
    </row>
    <row r="63" spans="1:53" ht="21.75">
      <c r="A63" s="162" t="s">
        <v>1748</v>
      </c>
      <c r="B63" s="162" t="s">
        <v>1280</v>
      </c>
      <c r="C63" s="163" t="s">
        <v>1587</v>
      </c>
      <c r="D63" s="163" t="s">
        <v>1263</v>
      </c>
      <c r="E63" s="338" t="s">
        <v>1264</v>
      </c>
      <c r="F63" s="162" t="s">
        <v>1265</v>
      </c>
      <c r="G63" s="338" t="s">
        <v>1266</v>
      </c>
      <c r="H63" s="176" t="s">
        <v>1267</v>
      </c>
      <c r="I63" s="180">
        <v>0.513888888888889</v>
      </c>
      <c r="J63" s="162" t="s">
        <v>1268</v>
      </c>
      <c r="K63" s="339" t="s">
        <v>663</v>
      </c>
      <c r="L63" s="339" t="s">
        <v>288</v>
      </c>
      <c r="M63" s="339" t="s">
        <v>288</v>
      </c>
      <c r="N63" s="339" t="s">
        <v>477</v>
      </c>
      <c r="O63" s="339" t="s">
        <v>477</v>
      </c>
      <c r="P63" s="339" t="s">
        <v>478</v>
      </c>
      <c r="Q63" s="339" t="s">
        <v>663</v>
      </c>
      <c r="R63" s="339" t="s">
        <v>288</v>
      </c>
      <c r="S63" s="339" t="s">
        <v>288</v>
      </c>
      <c r="T63" s="339" t="s">
        <v>477</v>
      </c>
      <c r="U63" s="339" t="s">
        <v>477</v>
      </c>
      <c r="V63" s="339" t="s">
        <v>478</v>
      </c>
      <c r="Y63" s="165">
        <v>0</v>
      </c>
      <c r="Z63" s="162">
        <v>0</v>
      </c>
      <c r="AA63" s="162">
        <v>0</v>
      </c>
      <c r="AB63" s="162">
        <v>0</v>
      </c>
      <c r="AC63" s="165">
        <v>4</v>
      </c>
      <c r="AD63" s="162">
        <v>4</v>
      </c>
      <c r="AE63" s="162">
        <v>150</v>
      </c>
      <c r="AF63" s="162">
        <v>152</v>
      </c>
      <c r="AG63" s="165">
        <v>3</v>
      </c>
      <c r="AH63" s="162">
        <v>2</v>
      </c>
      <c r="AI63" s="162">
        <v>41</v>
      </c>
      <c r="AJ63" s="162">
        <v>61</v>
      </c>
      <c r="AK63" s="165">
        <v>3</v>
      </c>
      <c r="AL63" s="162">
        <v>3</v>
      </c>
      <c r="AM63" s="162">
        <v>78</v>
      </c>
      <c r="AN63" s="162">
        <v>79</v>
      </c>
      <c r="AO63" s="165">
        <v>3</v>
      </c>
      <c r="AP63" s="162">
        <v>5</v>
      </c>
      <c r="AQ63" s="162">
        <v>71</v>
      </c>
      <c r="AR63" s="162">
        <v>51</v>
      </c>
      <c r="AS63" s="165">
        <v>1</v>
      </c>
      <c r="AT63" s="162">
        <v>3</v>
      </c>
      <c r="AU63" s="162">
        <v>69</v>
      </c>
      <c r="AV63" s="162">
        <v>99</v>
      </c>
      <c r="AW63" s="157">
        <f t="shared" si="0"/>
        <v>14</v>
      </c>
      <c r="AX63" s="155">
        <f t="shared" si="1"/>
        <v>17</v>
      </c>
      <c r="AY63" s="155">
        <f t="shared" si="2"/>
        <v>409</v>
      </c>
      <c r="AZ63" s="155">
        <f t="shared" si="3"/>
        <v>442</v>
      </c>
      <c r="BA63" s="165">
        <v>4</v>
      </c>
    </row>
    <row r="64" spans="1:53" ht="21.75">
      <c r="A64" s="162" t="s">
        <v>1748</v>
      </c>
      <c r="B64" s="162" t="s">
        <v>1280</v>
      </c>
      <c r="C64" s="163" t="s">
        <v>1269</v>
      </c>
      <c r="D64" s="163" t="s">
        <v>1270</v>
      </c>
      <c r="E64" s="338" t="s">
        <v>1271</v>
      </c>
      <c r="F64" s="162" t="s">
        <v>1272</v>
      </c>
      <c r="G64" s="338">
        <v>2770</v>
      </c>
      <c r="H64" s="176" t="s">
        <v>1273</v>
      </c>
      <c r="I64" s="180">
        <v>0.5243055555555556</v>
      </c>
      <c r="J64" s="162">
        <v>6</v>
      </c>
      <c r="K64" s="339" t="s">
        <v>488</v>
      </c>
      <c r="L64" s="339" t="s">
        <v>1274</v>
      </c>
      <c r="M64" s="339" t="s">
        <v>1274</v>
      </c>
      <c r="N64" s="339" t="s">
        <v>1275</v>
      </c>
      <c r="O64" s="339" t="s">
        <v>1475</v>
      </c>
      <c r="P64" s="339" t="s">
        <v>1276</v>
      </c>
      <c r="Q64" s="339" t="s">
        <v>488</v>
      </c>
      <c r="R64" s="339" t="s">
        <v>1274</v>
      </c>
      <c r="S64" s="339" t="s">
        <v>1274</v>
      </c>
      <c r="T64" s="339" t="s">
        <v>1275</v>
      </c>
      <c r="U64" s="339" t="s">
        <v>1475</v>
      </c>
      <c r="V64" s="339" t="s">
        <v>1276</v>
      </c>
      <c r="Y64" s="165">
        <v>1</v>
      </c>
      <c r="Z64" s="162">
        <v>1</v>
      </c>
      <c r="AA64" s="162">
        <v>30</v>
      </c>
      <c r="AB64" s="162">
        <v>34</v>
      </c>
      <c r="AC64" s="165">
        <v>2</v>
      </c>
      <c r="AD64" s="162">
        <v>4</v>
      </c>
      <c r="AE64" s="162">
        <v>148</v>
      </c>
      <c r="AF64" s="162">
        <v>128</v>
      </c>
      <c r="AG64" s="165">
        <v>3</v>
      </c>
      <c r="AH64" s="162">
        <v>2</v>
      </c>
      <c r="AI64" s="162">
        <v>80</v>
      </c>
      <c r="AJ64" s="162">
        <v>60</v>
      </c>
      <c r="AK64" s="165">
        <v>3</v>
      </c>
      <c r="AL64" s="162">
        <v>1</v>
      </c>
      <c r="AM64" s="162">
        <v>81</v>
      </c>
      <c r="AN64" s="162">
        <v>51</v>
      </c>
      <c r="AO64" s="165">
        <v>2</v>
      </c>
      <c r="AP64" s="162">
        <v>3</v>
      </c>
      <c r="AQ64" s="162">
        <v>100</v>
      </c>
      <c r="AR64" s="162">
        <v>112</v>
      </c>
      <c r="AS64" s="165">
        <v>2</v>
      </c>
      <c r="AT64" s="162">
        <v>2</v>
      </c>
      <c r="AU64" s="162">
        <v>60</v>
      </c>
      <c r="AV64" s="162">
        <v>64</v>
      </c>
      <c r="AW64" s="157">
        <f t="shared" si="0"/>
        <v>13</v>
      </c>
      <c r="AX64" s="155">
        <f t="shared" si="1"/>
        <v>13</v>
      </c>
      <c r="AY64" s="155">
        <f t="shared" si="2"/>
        <v>499</v>
      </c>
      <c r="AZ64" s="155">
        <f t="shared" si="3"/>
        <v>449</v>
      </c>
      <c r="BA64" s="165">
        <v>6</v>
      </c>
    </row>
    <row r="65" spans="1:53" ht="21.75">
      <c r="A65" s="162" t="s">
        <v>1748</v>
      </c>
      <c r="B65" s="162" t="s">
        <v>1280</v>
      </c>
      <c r="C65" s="163" t="s">
        <v>1277</v>
      </c>
      <c r="D65" s="163" t="s">
        <v>1278</v>
      </c>
      <c r="E65" s="338" t="s">
        <v>1438</v>
      </c>
      <c r="F65" s="162" t="s">
        <v>1439</v>
      </c>
      <c r="G65" s="338">
        <v>2738</v>
      </c>
      <c r="H65" s="176" t="s">
        <v>1440</v>
      </c>
      <c r="I65" s="180">
        <v>0.5277777777777778</v>
      </c>
      <c r="J65" s="162">
        <v>6</v>
      </c>
      <c r="K65" s="339" t="s">
        <v>487</v>
      </c>
      <c r="L65" s="339" t="s">
        <v>288</v>
      </c>
      <c r="M65" s="339" t="s">
        <v>487</v>
      </c>
      <c r="N65" s="339" t="s">
        <v>288</v>
      </c>
      <c r="O65" s="339" t="s">
        <v>1441</v>
      </c>
      <c r="P65" s="340" t="s">
        <v>480</v>
      </c>
      <c r="Q65" s="339" t="s">
        <v>487</v>
      </c>
      <c r="R65" s="339" t="s">
        <v>288</v>
      </c>
      <c r="S65" s="339" t="s">
        <v>487</v>
      </c>
      <c r="T65" s="339" t="s">
        <v>288</v>
      </c>
      <c r="U65" s="339" t="s">
        <v>1441</v>
      </c>
      <c r="V65" s="340" t="s">
        <v>480</v>
      </c>
      <c r="Y65" s="165">
        <v>1</v>
      </c>
      <c r="Z65" s="162">
        <v>2</v>
      </c>
      <c r="AA65" s="162">
        <v>39</v>
      </c>
      <c r="AB65" s="162">
        <v>59</v>
      </c>
      <c r="AC65" s="165">
        <v>1</v>
      </c>
      <c r="AD65" s="162">
        <v>1</v>
      </c>
      <c r="AE65" s="162">
        <v>36</v>
      </c>
      <c r="AF65" s="162">
        <v>36</v>
      </c>
      <c r="AG65" s="165">
        <v>2</v>
      </c>
      <c r="AH65" s="162">
        <v>1</v>
      </c>
      <c r="AI65" s="162">
        <v>65</v>
      </c>
      <c r="AJ65" s="162">
        <v>45</v>
      </c>
      <c r="AK65" s="165">
        <v>2</v>
      </c>
      <c r="AL65" s="162">
        <v>2</v>
      </c>
      <c r="AM65" s="162">
        <v>43</v>
      </c>
      <c r="AN65" s="162">
        <v>43</v>
      </c>
      <c r="AO65" s="165">
        <v>2</v>
      </c>
      <c r="AP65" s="162">
        <v>1</v>
      </c>
      <c r="AQ65" s="162">
        <v>25</v>
      </c>
      <c r="AR65" s="162">
        <v>15</v>
      </c>
      <c r="AS65" s="165">
        <v>1</v>
      </c>
      <c r="AT65" s="162">
        <v>1</v>
      </c>
      <c r="AU65" s="162">
        <v>25</v>
      </c>
      <c r="AV65" s="162">
        <v>25</v>
      </c>
      <c r="AW65" s="157">
        <f t="shared" si="0"/>
        <v>9</v>
      </c>
      <c r="AX65" s="155">
        <f t="shared" si="1"/>
        <v>8</v>
      </c>
      <c r="AY65" s="155">
        <f t="shared" si="2"/>
        <v>233</v>
      </c>
      <c r="AZ65" s="155">
        <f t="shared" si="3"/>
        <v>223</v>
      </c>
      <c r="BA65" s="165">
        <v>3</v>
      </c>
    </row>
    <row r="66" spans="1:53" ht="10.5">
      <c r="A66" s="162" t="s">
        <v>1748</v>
      </c>
      <c r="B66" s="162" t="s">
        <v>1280</v>
      </c>
      <c r="C66" s="163" t="s">
        <v>1442</v>
      </c>
      <c r="D66" s="163" t="s">
        <v>1443</v>
      </c>
      <c r="E66" s="338" t="s">
        <v>1444</v>
      </c>
      <c r="F66" s="162" t="s">
        <v>1284</v>
      </c>
      <c r="G66" s="338">
        <v>2571</v>
      </c>
      <c r="H66" s="176" t="s">
        <v>1449</v>
      </c>
      <c r="I66" s="180">
        <v>0.548611111111111</v>
      </c>
      <c r="J66" s="162">
        <v>6</v>
      </c>
      <c r="K66" s="339" t="s">
        <v>984</v>
      </c>
      <c r="L66" s="339" t="s">
        <v>897</v>
      </c>
      <c r="M66" s="339" t="s">
        <v>1450</v>
      </c>
      <c r="N66" s="339" t="s">
        <v>1450</v>
      </c>
      <c r="O66" s="339" t="s">
        <v>897</v>
      </c>
      <c r="P66" s="339" t="s">
        <v>1451</v>
      </c>
      <c r="Q66" s="339" t="s">
        <v>984</v>
      </c>
      <c r="R66" s="339" t="s">
        <v>897</v>
      </c>
      <c r="S66" s="339" t="s">
        <v>1450</v>
      </c>
      <c r="T66" s="339" t="s">
        <v>1450</v>
      </c>
      <c r="U66" s="339" t="s">
        <v>897</v>
      </c>
      <c r="V66" s="339" t="s">
        <v>1451</v>
      </c>
      <c r="Y66" s="165">
        <v>0</v>
      </c>
      <c r="Z66" s="162">
        <v>0</v>
      </c>
      <c r="AA66" s="162">
        <v>0</v>
      </c>
      <c r="AB66" s="162">
        <v>0</v>
      </c>
      <c r="AC66" s="165">
        <v>6</v>
      </c>
      <c r="AD66" s="162">
        <v>7</v>
      </c>
      <c r="AE66" s="162">
        <v>139</v>
      </c>
      <c r="AF66" s="162">
        <v>169</v>
      </c>
      <c r="AG66" s="165">
        <v>4</v>
      </c>
      <c r="AH66" s="162">
        <v>5</v>
      </c>
      <c r="AI66" s="162">
        <v>88</v>
      </c>
      <c r="AJ66" s="162">
        <v>108</v>
      </c>
      <c r="AK66" s="165">
        <v>3</v>
      </c>
      <c r="AL66" s="162">
        <v>5</v>
      </c>
      <c r="AM66" s="162">
        <v>114</v>
      </c>
      <c r="AN66" s="162">
        <v>164</v>
      </c>
      <c r="AO66" s="165">
        <v>4</v>
      </c>
      <c r="AP66" s="162">
        <v>4</v>
      </c>
      <c r="AQ66" s="162">
        <v>80</v>
      </c>
      <c r="AR66" s="162">
        <v>80</v>
      </c>
      <c r="AS66" s="165">
        <v>3</v>
      </c>
      <c r="AT66" s="162">
        <v>2</v>
      </c>
      <c r="AU66" s="162">
        <v>84</v>
      </c>
      <c r="AV66" s="162">
        <v>64</v>
      </c>
      <c r="AW66" s="157">
        <f t="shared" si="0"/>
        <v>20</v>
      </c>
      <c r="AX66" s="155">
        <f t="shared" si="1"/>
        <v>23</v>
      </c>
      <c r="AY66" s="155">
        <f t="shared" si="2"/>
        <v>505</v>
      </c>
      <c r="AZ66" s="155">
        <f t="shared" si="3"/>
        <v>585</v>
      </c>
      <c r="BA66" s="165">
        <v>5</v>
      </c>
    </row>
    <row r="67" spans="1:65" s="170" customFormat="1" ht="21.75">
      <c r="A67" s="169" t="s">
        <v>1748</v>
      </c>
      <c r="B67" s="162" t="s">
        <v>1280</v>
      </c>
      <c r="C67" s="170" t="s">
        <v>1452</v>
      </c>
      <c r="D67" s="170" t="s">
        <v>1453</v>
      </c>
      <c r="E67" s="342" t="s">
        <v>1454</v>
      </c>
      <c r="F67" s="169" t="s">
        <v>1455</v>
      </c>
      <c r="G67" s="342" t="s">
        <v>1615</v>
      </c>
      <c r="H67" s="178" t="s">
        <v>1616</v>
      </c>
      <c r="I67" s="181">
        <v>0.5520833333333334</v>
      </c>
      <c r="J67" s="169">
        <v>5</v>
      </c>
      <c r="K67" s="343" t="s">
        <v>1274</v>
      </c>
      <c r="L67" s="343" t="s">
        <v>1474</v>
      </c>
      <c r="M67" s="343" t="s">
        <v>1274</v>
      </c>
      <c r="N67" s="343" t="s">
        <v>1474</v>
      </c>
      <c r="O67" s="343" t="s">
        <v>1131</v>
      </c>
      <c r="P67" s="344"/>
      <c r="Q67" s="343" t="s">
        <v>1274</v>
      </c>
      <c r="R67" s="343" t="s">
        <v>1474</v>
      </c>
      <c r="S67" s="343" t="s">
        <v>1274</v>
      </c>
      <c r="T67" s="343" t="s">
        <v>1474</v>
      </c>
      <c r="U67" s="343" t="s">
        <v>1131</v>
      </c>
      <c r="V67" s="343"/>
      <c r="W67" s="343"/>
      <c r="X67" s="343"/>
      <c r="Y67" s="171">
        <v>4</v>
      </c>
      <c r="Z67" s="169">
        <v>5</v>
      </c>
      <c r="AA67" s="169">
        <v>143</v>
      </c>
      <c r="AB67" s="169">
        <v>168</v>
      </c>
      <c r="AC67" s="171">
        <v>2</v>
      </c>
      <c r="AD67" s="169">
        <v>3</v>
      </c>
      <c r="AE67" s="169">
        <v>79</v>
      </c>
      <c r="AF67" s="169">
        <v>109</v>
      </c>
      <c r="AG67" s="171">
        <v>3</v>
      </c>
      <c r="AH67" s="169">
        <v>3</v>
      </c>
      <c r="AI67" s="169">
        <v>100</v>
      </c>
      <c r="AJ67" s="169">
        <v>105</v>
      </c>
      <c r="AK67" s="171">
        <v>3</v>
      </c>
      <c r="AL67" s="169">
        <v>3</v>
      </c>
      <c r="AM67" s="169">
        <v>60</v>
      </c>
      <c r="AN67" s="169">
        <v>67</v>
      </c>
      <c r="AO67" s="171">
        <v>3</v>
      </c>
      <c r="AP67" s="169">
        <v>3</v>
      </c>
      <c r="AQ67" s="169">
        <v>111</v>
      </c>
      <c r="AR67" s="169">
        <v>113</v>
      </c>
      <c r="AS67" s="171"/>
      <c r="AT67" s="169"/>
      <c r="AU67" s="169"/>
      <c r="AV67" s="169"/>
      <c r="AW67" s="375">
        <f t="shared" si="0"/>
        <v>15</v>
      </c>
      <c r="AX67" s="376">
        <f t="shared" si="1"/>
        <v>17</v>
      </c>
      <c r="AY67" s="376">
        <f t="shared" si="2"/>
        <v>493</v>
      </c>
      <c r="AZ67" s="377">
        <f t="shared" si="3"/>
        <v>562</v>
      </c>
      <c r="BA67" s="171">
        <v>5</v>
      </c>
      <c r="BB67" s="169"/>
      <c r="BC67" s="169"/>
      <c r="BD67" s="172"/>
      <c r="BE67" s="169"/>
      <c r="BF67" s="169"/>
      <c r="BG67" s="169"/>
      <c r="BH67" s="169"/>
      <c r="BI67" s="173"/>
      <c r="BJ67" s="173"/>
      <c r="BK67" s="174"/>
      <c r="BL67" s="174"/>
      <c r="BM67" s="174"/>
    </row>
    <row r="68" spans="1:52" ht="15">
      <c r="A68" s="175" t="s">
        <v>1617</v>
      </c>
      <c r="B68" s="175"/>
      <c r="AW68" s="157">
        <f t="shared" si="0"/>
        <v>0</v>
      </c>
      <c r="AX68" s="155">
        <f t="shared" si="1"/>
        <v>0</v>
      </c>
      <c r="AY68" s="155">
        <f t="shared" si="2"/>
        <v>0</v>
      </c>
      <c r="AZ68" s="155">
        <f t="shared" si="3"/>
        <v>0</v>
      </c>
    </row>
    <row r="69" spans="2:53" ht="10.5">
      <c r="B69" s="162" t="s">
        <v>104</v>
      </c>
      <c r="C69" s="163" t="s">
        <v>1618</v>
      </c>
      <c r="D69" s="163" t="s">
        <v>1619</v>
      </c>
      <c r="E69" s="163" t="s">
        <v>1620</v>
      </c>
      <c r="F69" s="162" t="s">
        <v>1744</v>
      </c>
      <c r="G69" s="338">
        <v>2186</v>
      </c>
      <c r="H69" s="162" t="s">
        <v>1621</v>
      </c>
      <c r="I69" s="339" t="s">
        <v>1622</v>
      </c>
      <c r="J69" s="162" t="s">
        <v>1370</v>
      </c>
      <c r="K69" s="339" t="s">
        <v>1203</v>
      </c>
      <c r="L69" s="339" t="s">
        <v>1203</v>
      </c>
      <c r="M69" s="339" t="s">
        <v>1203</v>
      </c>
      <c r="N69" s="339" t="s">
        <v>1203</v>
      </c>
      <c r="O69" s="339" t="s">
        <v>1623</v>
      </c>
      <c r="P69" s="340" t="s">
        <v>285</v>
      </c>
      <c r="Q69" s="339" t="s">
        <v>1203</v>
      </c>
      <c r="R69" s="339" t="s">
        <v>1203</v>
      </c>
      <c r="S69" s="339" t="s">
        <v>1203</v>
      </c>
      <c r="T69" s="339" t="s">
        <v>1203</v>
      </c>
      <c r="U69" s="339" t="s">
        <v>1623</v>
      </c>
      <c r="V69" s="340" t="s">
        <v>285</v>
      </c>
      <c r="Y69" s="165">
        <v>1</v>
      </c>
      <c r="Z69" s="162">
        <v>1</v>
      </c>
      <c r="AA69" s="162">
        <v>2</v>
      </c>
      <c r="AB69" s="162">
        <v>2</v>
      </c>
      <c r="AG69" s="165">
        <v>1</v>
      </c>
      <c r="AH69" s="162">
        <v>1</v>
      </c>
      <c r="AI69" s="162">
        <v>7</v>
      </c>
      <c r="AJ69" s="162">
        <v>7</v>
      </c>
      <c r="AO69" s="165">
        <v>1</v>
      </c>
      <c r="AP69" s="162">
        <v>1</v>
      </c>
      <c r="AQ69" s="162">
        <v>4</v>
      </c>
      <c r="AR69" s="162">
        <v>4</v>
      </c>
      <c r="AW69" s="157">
        <f t="shared" si="0"/>
        <v>3</v>
      </c>
      <c r="AX69" s="155">
        <f t="shared" si="1"/>
        <v>3</v>
      </c>
      <c r="AY69" s="155">
        <f t="shared" si="2"/>
        <v>13</v>
      </c>
      <c r="AZ69" s="155">
        <f t="shared" si="3"/>
        <v>13</v>
      </c>
      <c r="BA69" s="165">
        <v>1</v>
      </c>
    </row>
    <row r="70" spans="1:53" ht="54.75">
      <c r="A70" s="162" t="s">
        <v>1127</v>
      </c>
      <c r="B70" s="162" t="s">
        <v>104</v>
      </c>
      <c r="C70" s="163" t="s">
        <v>1624</v>
      </c>
      <c r="D70" s="163" t="s">
        <v>1625</v>
      </c>
      <c r="E70" s="163" t="s">
        <v>1806</v>
      </c>
      <c r="F70" s="162" t="s">
        <v>1807</v>
      </c>
      <c r="G70" s="338">
        <v>2343</v>
      </c>
      <c r="H70" s="162" t="s">
        <v>1808</v>
      </c>
      <c r="I70" s="339">
        <v>0.3958333333333333</v>
      </c>
      <c r="J70" s="162">
        <v>6</v>
      </c>
      <c r="K70" s="339" t="s">
        <v>984</v>
      </c>
      <c r="L70" s="339" t="s">
        <v>1644</v>
      </c>
      <c r="M70" s="339" t="s">
        <v>672</v>
      </c>
      <c r="N70" s="339" t="s">
        <v>1644</v>
      </c>
      <c r="O70" s="339" t="s">
        <v>672</v>
      </c>
      <c r="P70" s="339" t="s">
        <v>672</v>
      </c>
      <c r="Q70" s="339" t="s">
        <v>672</v>
      </c>
      <c r="R70" s="339" t="s">
        <v>1644</v>
      </c>
      <c r="S70" s="339" t="s">
        <v>672</v>
      </c>
      <c r="T70" s="339" t="s">
        <v>1644</v>
      </c>
      <c r="U70" s="339" t="s">
        <v>672</v>
      </c>
      <c r="V70" s="339" t="s">
        <v>672</v>
      </c>
      <c r="X70" s="339" t="s">
        <v>1989</v>
      </c>
      <c r="AC70" s="165">
        <v>4</v>
      </c>
      <c r="AD70" s="162">
        <v>4</v>
      </c>
      <c r="AE70" s="162">
        <v>60</v>
      </c>
      <c r="AF70" s="162">
        <v>63</v>
      </c>
      <c r="AG70" s="165">
        <v>3</v>
      </c>
      <c r="AH70" s="162">
        <v>2</v>
      </c>
      <c r="AI70" s="162">
        <v>76</v>
      </c>
      <c r="AJ70" s="162">
        <v>56</v>
      </c>
      <c r="AK70" s="165">
        <v>2</v>
      </c>
      <c r="AL70" s="162">
        <v>2</v>
      </c>
      <c r="AM70" s="162">
        <v>80</v>
      </c>
      <c r="AN70" s="162">
        <v>85</v>
      </c>
      <c r="AO70" s="165">
        <v>2</v>
      </c>
      <c r="AP70" s="162">
        <v>1</v>
      </c>
      <c r="AQ70" s="162">
        <v>64</v>
      </c>
      <c r="AR70" s="162">
        <v>44</v>
      </c>
      <c r="AS70" s="165">
        <v>3</v>
      </c>
      <c r="AT70" s="162">
        <v>2</v>
      </c>
      <c r="AU70" s="162">
        <v>85</v>
      </c>
      <c r="AV70" s="162">
        <v>65</v>
      </c>
      <c r="AW70" s="157">
        <f aca="true" t="shared" si="4" ref="AW70:AW133">Y70+AC70+AG70+AK70+AO70+AS70</f>
        <v>14</v>
      </c>
      <c r="AX70" s="155">
        <f aca="true" t="shared" si="5" ref="AX70:AX133">Z70+AD70+AH70+AL70+AP70+AT70</f>
        <v>11</v>
      </c>
      <c r="AY70" s="155">
        <f aca="true" t="shared" si="6" ref="AY70:AY133">AA70+AE70+AI70+AM70+AQ70+AU70</f>
        <v>365</v>
      </c>
      <c r="AZ70" s="155">
        <f aca="true" t="shared" si="7" ref="AZ70:AZ133">AB70+AF70+AJ70+AN70+AR70+AV70</f>
        <v>313</v>
      </c>
      <c r="BA70" s="165">
        <v>16</v>
      </c>
    </row>
    <row r="71" spans="1:53" ht="10.5">
      <c r="A71" s="162" t="s">
        <v>1127</v>
      </c>
      <c r="B71" s="162" t="s">
        <v>1617</v>
      </c>
      <c r="C71" s="163" t="s">
        <v>1990</v>
      </c>
      <c r="D71" s="163" t="s">
        <v>1991</v>
      </c>
      <c r="E71" s="163" t="s">
        <v>1992</v>
      </c>
      <c r="F71" s="162" t="s">
        <v>1993</v>
      </c>
      <c r="G71" s="338">
        <v>2368</v>
      </c>
      <c r="H71" s="162" t="s">
        <v>1994</v>
      </c>
      <c r="I71" s="339" t="s">
        <v>1995</v>
      </c>
      <c r="J71" s="162">
        <v>6</v>
      </c>
      <c r="K71" s="339" t="s">
        <v>284</v>
      </c>
      <c r="L71" s="339" t="s">
        <v>284</v>
      </c>
      <c r="M71" s="339" t="s">
        <v>284</v>
      </c>
      <c r="N71" s="339" t="s">
        <v>284</v>
      </c>
      <c r="O71" s="339" t="s">
        <v>672</v>
      </c>
      <c r="P71" s="339" t="s">
        <v>672</v>
      </c>
      <c r="Q71" s="339" t="s">
        <v>284</v>
      </c>
      <c r="R71" s="339" t="s">
        <v>284</v>
      </c>
      <c r="S71" s="339" t="s">
        <v>284</v>
      </c>
      <c r="T71" s="339" t="s">
        <v>284</v>
      </c>
      <c r="U71" s="339" t="s">
        <v>672</v>
      </c>
      <c r="V71" s="339" t="s">
        <v>672</v>
      </c>
      <c r="Y71" s="165">
        <v>3</v>
      </c>
      <c r="Z71" s="162">
        <v>3</v>
      </c>
      <c r="AA71" s="162">
        <v>260</v>
      </c>
      <c r="AB71" s="162">
        <v>270</v>
      </c>
      <c r="AC71" s="165">
        <v>6</v>
      </c>
      <c r="AD71" s="162">
        <v>5</v>
      </c>
      <c r="AE71" s="162">
        <v>137</v>
      </c>
      <c r="AF71" s="162">
        <v>117</v>
      </c>
      <c r="AG71" s="165">
        <v>3</v>
      </c>
      <c r="AH71" s="162">
        <v>3</v>
      </c>
      <c r="AI71" s="162">
        <v>110</v>
      </c>
      <c r="AJ71" s="162">
        <v>114</v>
      </c>
      <c r="AK71" s="165">
        <v>5</v>
      </c>
      <c r="AL71" s="162">
        <v>4</v>
      </c>
      <c r="AM71" s="162">
        <v>164</v>
      </c>
      <c r="AN71" s="162">
        <v>134</v>
      </c>
      <c r="AO71" s="165">
        <v>4</v>
      </c>
      <c r="AP71" s="162">
        <v>4</v>
      </c>
      <c r="AQ71" s="162">
        <v>110</v>
      </c>
      <c r="AR71" s="162">
        <v>113</v>
      </c>
      <c r="AS71" s="165">
        <v>4</v>
      </c>
      <c r="AT71" s="162">
        <v>4</v>
      </c>
      <c r="AU71" s="162">
        <v>160</v>
      </c>
      <c r="AV71" s="162">
        <v>165</v>
      </c>
      <c r="AW71" s="157">
        <f t="shared" si="4"/>
        <v>25</v>
      </c>
      <c r="AX71" s="155">
        <f t="shared" si="5"/>
        <v>23</v>
      </c>
      <c r="AY71" s="155">
        <f t="shared" si="6"/>
        <v>941</v>
      </c>
      <c r="AZ71" s="155">
        <f t="shared" si="7"/>
        <v>913</v>
      </c>
      <c r="BA71" s="165">
        <v>40</v>
      </c>
    </row>
    <row r="72" spans="1:53" ht="33">
      <c r="A72" s="162" t="s">
        <v>1504</v>
      </c>
      <c r="B72" s="162" t="s">
        <v>1617</v>
      </c>
      <c r="C72" s="163" t="s">
        <v>1996</v>
      </c>
      <c r="D72" s="163" t="s">
        <v>1997</v>
      </c>
      <c r="E72" s="163" t="s">
        <v>1998</v>
      </c>
      <c r="F72" s="162" t="s">
        <v>1999</v>
      </c>
      <c r="G72" s="338">
        <v>2322</v>
      </c>
      <c r="H72" s="162" t="s">
        <v>2000</v>
      </c>
      <c r="I72" s="339">
        <v>0.4375</v>
      </c>
      <c r="J72" s="162" t="s">
        <v>1345</v>
      </c>
      <c r="K72" s="339" t="s">
        <v>2001</v>
      </c>
      <c r="L72" s="339" t="s">
        <v>2001</v>
      </c>
      <c r="M72" s="339" t="s">
        <v>2001</v>
      </c>
      <c r="N72" s="339" t="s">
        <v>2001</v>
      </c>
      <c r="O72" s="339" t="s">
        <v>2001</v>
      </c>
      <c r="Q72" s="339" t="s">
        <v>1347</v>
      </c>
      <c r="R72" s="339" t="s">
        <v>1347</v>
      </c>
      <c r="S72" s="339" t="s">
        <v>1347</v>
      </c>
      <c r="T72" s="339" t="s">
        <v>1347</v>
      </c>
      <c r="U72" s="339" t="s">
        <v>1347</v>
      </c>
      <c r="X72" s="339" t="s">
        <v>2002</v>
      </c>
      <c r="Y72" s="165">
        <v>1</v>
      </c>
      <c r="Z72" s="162">
        <v>1</v>
      </c>
      <c r="AA72" s="162">
        <v>4</v>
      </c>
      <c r="AB72" s="162">
        <v>4</v>
      </c>
      <c r="AG72" s="165">
        <v>1</v>
      </c>
      <c r="AH72" s="162">
        <v>1</v>
      </c>
      <c r="AI72" s="162">
        <v>6</v>
      </c>
      <c r="AJ72" s="162">
        <v>6</v>
      </c>
      <c r="AO72" s="165">
        <v>1</v>
      </c>
      <c r="AP72" s="162">
        <v>1</v>
      </c>
      <c r="AQ72" s="162">
        <v>4</v>
      </c>
      <c r="AR72" s="162">
        <v>4</v>
      </c>
      <c r="AW72" s="157">
        <f t="shared" si="4"/>
        <v>3</v>
      </c>
      <c r="AX72" s="155">
        <f t="shared" si="5"/>
        <v>3</v>
      </c>
      <c r="AY72" s="155">
        <f t="shared" si="6"/>
        <v>14</v>
      </c>
      <c r="AZ72" s="155">
        <f t="shared" si="7"/>
        <v>14</v>
      </c>
      <c r="BA72" s="165">
        <v>1</v>
      </c>
    </row>
    <row r="73" spans="1:53" ht="21.75">
      <c r="A73" s="162" t="s">
        <v>1127</v>
      </c>
      <c r="B73" s="162" t="s">
        <v>1617</v>
      </c>
      <c r="C73" s="163" t="s">
        <v>2003</v>
      </c>
      <c r="D73" s="163" t="s">
        <v>2004</v>
      </c>
      <c r="E73" s="163" t="s">
        <v>2005</v>
      </c>
      <c r="F73" s="162" t="s">
        <v>1999</v>
      </c>
      <c r="G73" s="338">
        <v>2322</v>
      </c>
      <c r="H73" s="162" t="s">
        <v>2006</v>
      </c>
      <c r="I73" s="339">
        <v>0.4479166666666667</v>
      </c>
      <c r="J73" s="162">
        <v>5</v>
      </c>
      <c r="K73" s="339" t="s">
        <v>1475</v>
      </c>
      <c r="L73" s="339" t="s">
        <v>2007</v>
      </c>
      <c r="M73" s="339" t="s">
        <v>1475</v>
      </c>
      <c r="N73" s="339" t="s">
        <v>2008</v>
      </c>
      <c r="O73" s="339" t="s">
        <v>2009</v>
      </c>
      <c r="P73" s="340" t="s">
        <v>1276</v>
      </c>
      <c r="Q73" s="339" t="s">
        <v>1475</v>
      </c>
      <c r="R73" s="339" t="s">
        <v>2007</v>
      </c>
      <c r="S73" s="339" t="s">
        <v>1475</v>
      </c>
      <c r="T73" s="339" t="s">
        <v>2008</v>
      </c>
      <c r="U73" s="339" t="s">
        <v>2009</v>
      </c>
      <c r="V73" s="340" t="s">
        <v>1276</v>
      </c>
      <c r="Y73" s="165">
        <v>2</v>
      </c>
      <c r="Z73" s="162">
        <v>3</v>
      </c>
      <c r="AA73" s="162">
        <v>45</v>
      </c>
      <c r="AB73" s="162">
        <v>70</v>
      </c>
      <c r="AC73" s="165">
        <v>3</v>
      </c>
      <c r="AD73" s="162">
        <v>2</v>
      </c>
      <c r="AE73" s="162">
        <v>62</v>
      </c>
      <c r="AF73" s="162">
        <v>82</v>
      </c>
      <c r="AG73" s="165">
        <v>2</v>
      </c>
      <c r="AH73" s="162">
        <v>2</v>
      </c>
      <c r="AI73" s="162">
        <v>48</v>
      </c>
      <c r="AJ73" s="162">
        <v>56</v>
      </c>
      <c r="AK73" s="165">
        <v>2</v>
      </c>
      <c r="AL73" s="162">
        <v>2</v>
      </c>
      <c r="AM73" s="162">
        <v>70</v>
      </c>
      <c r="AN73" s="162">
        <v>78</v>
      </c>
      <c r="AO73" s="165">
        <v>2</v>
      </c>
      <c r="AP73" s="162">
        <v>2</v>
      </c>
      <c r="AQ73" s="162">
        <v>24</v>
      </c>
      <c r="AR73" s="162">
        <v>26</v>
      </c>
      <c r="AS73" s="165">
        <v>2</v>
      </c>
      <c r="AT73" s="162">
        <v>2</v>
      </c>
      <c r="AU73" s="162">
        <v>35</v>
      </c>
      <c r="AV73" s="162">
        <v>37</v>
      </c>
      <c r="AW73" s="157">
        <f t="shared" si="4"/>
        <v>13</v>
      </c>
      <c r="AX73" s="155">
        <f t="shared" si="5"/>
        <v>13</v>
      </c>
      <c r="AY73" s="155">
        <f t="shared" si="6"/>
        <v>284</v>
      </c>
      <c r="AZ73" s="155">
        <f t="shared" si="7"/>
        <v>349</v>
      </c>
      <c r="BA73" s="165">
        <v>10</v>
      </c>
    </row>
    <row r="74" spans="1:53" ht="10.5">
      <c r="A74" s="162" t="s">
        <v>1127</v>
      </c>
      <c r="B74" s="162" t="s">
        <v>1617</v>
      </c>
      <c r="C74" s="163" t="s">
        <v>2010</v>
      </c>
      <c r="D74" s="163" t="s">
        <v>2011</v>
      </c>
      <c r="E74" s="163" t="s">
        <v>2012</v>
      </c>
      <c r="F74" s="162" t="s">
        <v>2013</v>
      </c>
      <c r="G74" s="338">
        <v>2072</v>
      </c>
      <c r="H74" s="162" t="s">
        <v>2014</v>
      </c>
      <c r="I74" s="339" t="s">
        <v>2015</v>
      </c>
      <c r="J74" s="162">
        <v>6</v>
      </c>
      <c r="K74" s="339" t="s">
        <v>284</v>
      </c>
      <c r="L74" s="339" t="s">
        <v>284</v>
      </c>
      <c r="M74" s="339" t="s">
        <v>284</v>
      </c>
      <c r="N74" s="339" t="s">
        <v>284</v>
      </c>
      <c r="O74" s="339" t="s">
        <v>672</v>
      </c>
      <c r="P74" s="339" t="s">
        <v>672</v>
      </c>
      <c r="Q74" s="339" t="s">
        <v>284</v>
      </c>
      <c r="R74" s="339" t="s">
        <v>284</v>
      </c>
      <c r="S74" s="339" t="s">
        <v>284</v>
      </c>
      <c r="T74" s="339" t="s">
        <v>284</v>
      </c>
      <c r="U74" s="339" t="s">
        <v>672</v>
      </c>
      <c r="V74" s="339" t="s">
        <v>672</v>
      </c>
      <c r="Y74" s="165">
        <v>3</v>
      </c>
      <c r="Z74" s="162">
        <v>3</v>
      </c>
      <c r="AA74" s="162">
        <v>190</v>
      </c>
      <c r="AB74" s="162">
        <v>198</v>
      </c>
      <c r="AC74" s="165">
        <v>4</v>
      </c>
      <c r="AD74" s="162">
        <v>7</v>
      </c>
      <c r="AE74" s="162">
        <v>80</v>
      </c>
      <c r="AF74" s="162">
        <v>133</v>
      </c>
      <c r="AG74" s="165">
        <v>5</v>
      </c>
      <c r="AH74" s="162">
        <v>4</v>
      </c>
      <c r="AI74" s="162">
        <v>137</v>
      </c>
      <c r="AJ74" s="162">
        <v>117</v>
      </c>
      <c r="AK74" s="165">
        <v>4</v>
      </c>
      <c r="AL74" s="162">
        <v>3</v>
      </c>
      <c r="AM74" s="162">
        <v>124</v>
      </c>
      <c r="AN74" s="162">
        <v>94</v>
      </c>
      <c r="AO74" s="165">
        <v>4</v>
      </c>
      <c r="AP74" s="162">
        <v>4</v>
      </c>
      <c r="AQ74" s="162">
        <v>98</v>
      </c>
      <c r="AR74" s="162">
        <v>100</v>
      </c>
      <c r="AS74" s="165">
        <v>3</v>
      </c>
      <c r="AT74" s="162">
        <v>3</v>
      </c>
      <c r="AU74" s="162">
        <v>100</v>
      </c>
      <c r="AV74" s="162">
        <v>108</v>
      </c>
      <c r="AW74" s="157">
        <f t="shared" si="4"/>
        <v>23</v>
      </c>
      <c r="AX74" s="155">
        <f t="shared" si="5"/>
        <v>24</v>
      </c>
      <c r="AY74" s="155">
        <f t="shared" si="6"/>
        <v>729</v>
      </c>
      <c r="AZ74" s="155">
        <f t="shared" si="7"/>
        <v>750</v>
      </c>
      <c r="BA74" s="165">
        <v>18</v>
      </c>
    </row>
    <row r="75" spans="1:53" ht="21.75">
      <c r="A75" s="162" t="s">
        <v>1127</v>
      </c>
      <c r="B75" s="162" t="s">
        <v>1617</v>
      </c>
      <c r="C75" s="163" t="s">
        <v>2016</v>
      </c>
      <c r="D75" s="163" t="s">
        <v>2017</v>
      </c>
      <c r="E75" s="163" t="s">
        <v>1834</v>
      </c>
      <c r="F75" s="162" t="s">
        <v>1835</v>
      </c>
      <c r="G75" s="338">
        <v>2021</v>
      </c>
      <c r="H75" s="162" t="s">
        <v>1836</v>
      </c>
      <c r="I75" s="339">
        <v>0.47222222222222227</v>
      </c>
      <c r="J75" s="162">
        <v>5</v>
      </c>
      <c r="K75" s="339" t="s">
        <v>1837</v>
      </c>
      <c r="L75" s="339" t="s">
        <v>1838</v>
      </c>
      <c r="M75" s="339" t="s">
        <v>1838</v>
      </c>
      <c r="N75" s="339" t="s">
        <v>1838</v>
      </c>
      <c r="O75" s="339" t="s">
        <v>1660</v>
      </c>
      <c r="P75" s="339" t="s">
        <v>1660</v>
      </c>
      <c r="Q75" s="339" t="s">
        <v>1837</v>
      </c>
      <c r="R75" s="339" t="s">
        <v>1838</v>
      </c>
      <c r="S75" s="339" t="s">
        <v>1838</v>
      </c>
      <c r="T75" s="339" t="s">
        <v>1838</v>
      </c>
      <c r="U75" s="339" t="s">
        <v>1660</v>
      </c>
      <c r="V75" s="339" t="s">
        <v>1660</v>
      </c>
      <c r="Y75" s="165">
        <v>3</v>
      </c>
      <c r="Z75" s="162">
        <v>3</v>
      </c>
      <c r="AA75" s="162">
        <v>211</v>
      </c>
      <c r="AB75" s="162">
        <v>231</v>
      </c>
      <c r="AC75" s="165">
        <v>7</v>
      </c>
      <c r="AD75" s="162">
        <v>7</v>
      </c>
      <c r="AE75" s="162">
        <v>178</v>
      </c>
      <c r="AF75" s="162">
        <v>188</v>
      </c>
      <c r="AG75" s="165">
        <v>5</v>
      </c>
      <c r="AH75" s="162">
        <v>5</v>
      </c>
      <c r="AI75" s="162">
        <v>140</v>
      </c>
      <c r="AJ75" s="162">
        <v>146</v>
      </c>
      <c r="AK75" s="165">
        <v>5</v>
      </c>
      <c r="AL75" s="162">
        <v>4</v>
      </c>
      <c r="AM75" s="162">
        <v>143</v>
      </c>
      <c r="AN75" s="162">
        <v>133</v>
      </c>
      <c r="AO75" s="165">
        <v>4</v>
      </c>
      <c r="AP75" s="162">
        <v>4</v>
      </c>
      <c r="AQ75" s="162">
        <v>140</v>
      </c>
      <c r="AR75" s="162">
        <v>146</v>
      </c>
      <c r="AS75" s="165">
        <v>4</v>
      </c>
      <c r="AT75" s="162">
        <v>4</v>
      </c>
      <c r="AU75" s="162">
        <v>140</v>
      </c>
      <c r="AV75" s="162">
        <v>136</v>
      </c>
      <c r="AW75" s="157">
        <f t="shared" si="4"/>
        <v>28</v>
      </c>
      <c r="AX75" s="155">
        <f t="shared" si="5"/>
        <v>27</v>
      </c>
      <c r="AY75" s="155">
        <f t="shared" si="6"/>
        <v>952</v>
      </c>
      <c r="AZ75" s="155">
        <f t="shared" si="7"/>
        <v>980</v>
      </c>
      <c r="BA75" s="165">
        <v>11</v>
      </c>
    </row>
    <row r="76" spans="1:53" ht="21.75">
      <c r="A76" s="162" t="s">
        <v>1127</v>
      </c>
      <c r="B76" s="162" t="s">
        <v>1617</v>
      </c>
      <c r="C76" s="163" t="s">
        <v>1839</v>
      </c>
      <c r="D76" s="163" t="s">
        <v>1840</v>
      </c>
      <c r="E76" s="163" t="s">
        <v>1841</v>
      </c>
      <c r="F76" s="162" t="s">
        <v>1842</v>
      </c>
      <c r="G76" s="338" t="s">
        <v>1843</v>
      </c>
      <c r="H76" s="162" t="s">
        <v>1844</v>
      </c>
      <c r="I76" s="339">
        <v>0.4861111111111111</v>
      </c>
      <c r="J76" s="162">
        <v>6</v>
      </c>
      <c r="K76" s="339" t="s">
        <v>1845</v>
      </c>
      <c r="L76" s="339" t="s">
        <v>1846</v>
      </c>
      <c r="M76" s="339" t="s">
        <v>1846</v>
      </c>
      <c r="N76" s="339" t="s">
        <v>1644</v>
      </c>
      <c r="O76" s="339" t="s">
        <v>1845</v>
      </c>
      <c r="P76" s="339" t="s">
        <v>1847</v>
      </c>
      <c r="Q76" s="339" t="s">
        <v>1845</v>
      </c>
      <c r="R76" s="339" t="s">
        <v>1846</v>
      </c>
      <c r="S76" s="339" t="s">
        <v>1846</v>
      </c>
      <c r="T76" s="339" t="s">
        <v>1644</v>
      </c>
      <c r="U76" s="339" t="s">
        <v>1845</v>
      </c>
      <c r="V76" s="339" t="s">
        <v>1847</v>
      </c>
      <c r="Y76" s="165">
        <v>5</v>
      </c>
      <c r="Z76" s="162">
        <v>4</v>
      </c>
      <c r="AA76" s="162">
        <v>163</v>
      </c>
      <c r="AB76" s="162">
        <v>133</v>
      </c>
      <c r="AC76" s="165">
        <v>3</v>
      </c>
      <c r="AD76" s="162">
        <v>4</v>
      </c>
      <c r="AE76" s="162">
        <v>188</v>
      </c>
      <c r="AF76" s="162">
        <v>208</v>
      </c>
      <c r="AG76" s="165">
        <v>6</v>
      </c>
      <c r="AH76" s="162">
        <v>6</v>
      </c>
      <c r="AI76" s="162">
        <v>151</v>
      </c>
      <c r="AJ76" s="162">
        <v>161</v>
      </c>
      <c r="AK76" s="165">
        <v>5</v>
      </c>
      <c r="AL76" s="162">
        <v>6</v>
      </c>
      <c r="AM76" s="162">
        <v>232</v>
      </c>
      <c r="AN76" s="162">
        <v>212</v>
      </c>
      <c r="AO76" s="165">
        <v>6</v>
      </c>
      <c r="AP76" s="162">
        <v>5</v>
      </c>
      <c r="AQ76" s="162">
        <v>162</v>
      </c>
      <c r="AR76" s="162">
        <v>182</v>
      </c>
      <c r="AS76" s="165">
        <v>5</v>
      </c>
      <c r="AT76" s="162">
        <v>5</v>
      </c>
      <c r="AU76" s="162">
        <v>145</v>
      </c>
      <c r="AV76" s="162">
        <v>151</v>
      </c>
      <c r="AW76" s="157">
        <f t="shared" si="4"/>
        <v>30</v>
      </c>
      <c r="AX76" s="155">
        <f t="shared" si="5"/>
        <v>30</v>
      </c>
      <c r="AY76" s="155">
        <f t="shared" si="6"/>
        <v>1041</v>
      </c>
      <c r="AZ76" s="155">
        <f t="shared" si="7"/>
        <v>1047</v>
      </c>
      <c r="BA76" s="165">
        <v>6</v>
      </c>
    </row>
    <row r="77" spans="2:53" ht="21.75">
      <c r="B77" s="162" t="s">
        <v>1617</v>
      </c>
      <c r="C77" s="163" t="s">
        <v>1848</v>
      </c>
      <c r="D77" s="163" t="s">
        <v>1849</v>
      </c>
      <c r="E77" s="163" t="s">
        <v>1850</v>
      </c>
      <c r="F77" s="162" t="s">
        <v>1569</v>
      </c>
      <c r="G77" s="338">
        <v>2056</v>
      </c>
      <c r="H77" s="162" t="s">
        <v>1851</v>
      </c>
      <c r="I77" s="339">
        <v>0.4930555555555556</v>
      </c>
      <c r="J77" s="162" t="s">
        <v>1852</v>
      </c>
      <c r="AK77" s="165">
        <v>1</v>
      </c>
      <c r="AL77" s="162">
        <v>1</v>
      </c>
      <c r="AM77" s="162">
        <v>35</v>
      </c>
      <c r="AN77" s="162">
        <v>50</v>
      </c>
      <c r="AW77" s="157">
        <f t="shared" si="4"/>
        <v>1</v>
      </c>
      <c r="AX77" s="155">
        <f t="shared" si="5"/>
        <v>1</v>
      </c>
      <c r="AY77" s="155">
        <f t="shared" si="6"/>
        <v>35</v>
      </c>
      <c r="AZ77" s="155">
        <f t="shared" si="7"/>
        <v>50</v>
      </c>
      <c r="BA77" s="165">
        <v>0</v>
      </c>
    </row>
    <row r="78" spans="1:53" ht="10.5">
      <c r="A78" s="162" t="s">
        <v>1127</v>
      </c>
      <c r="B78" s="162" t="s">
        <v>1617</v>
      </c>
      <c r="C78" s="163" t="s">
        <v>1668</v>
      </c>
      <c r="D78" s="163" t="s">
        <v>1669</v>
      </c>
      <c r="E78" s="163" t="s">
        <v>1670</v>
      </c>
      <c r="F78" s="162" t="s">
        <v>1671</v>
      </c>
      <c r="G78" s="338">
        <v>2081</v>
      </c>
      <c r="H78" s="162" t="s">
        <v>1672</v>
      </c>
      <c r="I78" s="339" t="s">
        <v>1643</v>
      </c>
      <c r="J78" s="162">
        <v>6</v>
      </c>
      <c r="K78" s="339" t="s">
        <v>288</v>
      </c>
      <c r="L78" s="339" t="s">
        <v>288</v>
      </c>
      <c r="M78" s="339" t="s">
        <v>288</v>
      </c>
      <c r="N78" s="339" t="s">
        <v>288</v>
      </c>
      <c r="O78" s="339" t="s">
        <v>477</v>
      </c>
      <c r="P78" s="339" t="s">
        <v>480</v>
      </c>
      <c r="Q78" s="339" t="s">
        <v>288</v>
      </c>
      <c r="R78" s="339" t="s">
        <v>288</v>
      </c>
      <c r="S78" s="339" t="s">
        <v>288</v>
      </c>
      <c r="T78" s="339" t="s">
        <v>288</v>
      </c>
      <c r="U78" s="339" t="s">
        <v>477</v>
      </c>
      <c r="V78" s="339" t="s">
        <v>480</v>
      </c>
      <c r="Y78" s="165">
        <v>2</v>
      </c>
      <c r="Z78" s="162">
        <v>4</v>
      </c>
      <c r="AA78" s="162">
        <v>88</v>
      </c>
      <c r="AB78" s="162">
        <v>118</v>
      </c>
      <c r="AC78" s="165">
        <v>4</v>
      </c>
      <c r="AD78" s="162">
        <v>4</v>
      </c>
      <c r="AE78" s="162">
        <v>88</v>
      </c>
      <c r="AF78" s="162">
        <v>88</v>
      </c>
      <c r="AG78" s="165">
        <v>4</v>
      </c>
      <c r="AH78" s="162">
        <v>3</v>
      </c>
      <c r="AI78" s="162">
        <v>101</v>
      </c>
      <c r="AJ78" s="162">
        <v>81</v>
      </c>
      <c r="AK78" s="165">
        <v>4</v>
      </c>
      <c r="AL78" s="162">
        <v>3</v>
      </c>
      <c r="AM78" s="162">
        <v>90</v>
      </c>
      <c r="AN78" s="162">
        <v>70</v>
      </c>
      <c r="AO78" s="165">
        <v>3</v>
      </c>
      <c r="AP78" s="162">
        <v>2</v>
      </c>
      <c r="AQ78" s="162">
        <v>126</v>
      </c>
      <c r="AR78" s="162">
        <v>96</v>
      </c>
      <c r="AS78" s="165">
        <v>3</v>
      </c>
      <c r="AT78" s="162">
        <v>2</v>
      </c>
      <c r="AU78" s="162">
        <v>73</v>
      </c>
      <c r="AV78" s="162">
        <v>53</v>
      </c>
      <c r="AW78" s="157">
        <f t="shared" si="4"/>
        <v>20</v>
      </c>
      <c r="AX78" s="155">
        <f t="shared" si="5"/>
        <v>18</v>
      </c>
      <c r="AY78" s="155">
        <f t="shared" si="6"/>
        <v>566</v>
      </c>
      <c r="AZ78" s="155">
        <f t="shared" si="7"/>
        <v>506</v>
      </c>
      <c r="BA78" s="165">
        <v>7</v>
      </c>
    </row>
    <row r="79" spans="1:53" ht="33">
      <c r="A79" s="162" t="s">
        <v>1127</v>
      </c>
      <c r="B79" s="162" t="s">
        <v>1617</v>
      </c>
      <c r="C79" s="163" t="s">
        <v>1510</v>
      </c>
      <c r="D79" s="163" t="s">
        <v>1350</v>
      </c>
      <c r="E79" s="163" t="s">
        <v>1351</v>
      </c>
      <c r="F79" s="162" t="s">
        <v>1569</v>
      </c>
      <c r="G79" s="338">
        <v>2056</v>
      </c>
      <c r="H79" s="162" t="s">
        <v>1352</v>
      </c>
      <c r="I79" s="339" t="s">
        <v>1353</v>
      </c>
      <c r="J79" s="162" t="s">
        <v>1354</v>
      </c>
      <c r="K79" s="339" t="s">
        <v>1355</v>
      </c>
      <c r="L79" s="339" t="s">
        <v>1356</v>
      </c>
      <c r="M79" s="339" t="s">
        <v>1356</v>
      </c>
      <c r="N79" s="339" t="s">
        <v>1355</v>
      </c>
      <c r="O79" s="339" t="s">
        <v>1356</v>
      </c>
      <c r="Q79" s="339" t="s">
        <v>1347</v>
      </c>
      <c r="R79" s="339" t="s">
        <v>1347</v>
      </c>
      <c r="S79" s="339" t="s">
        <v>1347</v>
      </c>
      <c r="T79" s="339" t="s">
        <v>1347</v>
      </c>
      <c r="U79" s="339" t="s">
        <v>1347</v>
      </c>
      <c r="Y79" s="165">
        <v>2</v>
      </c>
      <c r="Z79" s="162">
        <v>1</v>
      </c>
      <c r="AA79" s="162">
        <v>20</v>
      </c>
      <c r="AB79" s="162">
        <v>13</v>
      </c>
      <c r="AK79" s="165">
        <v>1</v>
      </c>
      <c r="AL79" s="162">
        <v>2</v>
      </c>
      <c r="AM79" s="162">
        <v>50</v>
      </c>
      <c r="AN79" s="162">
        <v>40</v>
      </c>
      <c r="AO79" s="165">
        <v>2</v>
      </c>
      <c r="AP79" s="162">
        <v>1</v>
      </c>
      <c r="AQ79" s="162">
        <v>60</v>
      </c>
      <c r="AR79" s="162">
        <v>47</v>
      </c>
      <c r="AW79" s="157">
        <f t="shared" si="4"/>
        <v>5</v>
      </c>
      <c r="AX79" s="155">
        <f t="shared" si="5"/>
        <v>4</v>
      </c>
      <c r="AY79" s="155">
        <f t="shared" si="6"/>
        <v>130</v>
      </c>
      <c r="AZ79" s="155">
        <f t="shared" si="7"/>
        <v>100</v>
      </c>
      <c r="BA79" s="165">
        <v>5</v>
      </c>
    </row>
    <row r="80" spans="1:53" ht="33">
      <c r="A80" s="162" t="s">
        <v>1127</v>
      </c>
      <c r="B80" s="162" t="s">
        <v>1617</v>
      </c>
      <c r="C80" s="163" t="s">
        <v>1357</v>
      </c>
      <c r="D80" s="163" t="s">
        <v>1358</v>
      </c>
      <c r="E80" s="163" t="s">
        <v>1359</v>
      </c>
      <c r="F80" s="162" t="s">
        <v>1575</v>
      </c>
      <c r="G80" s="338">
        <v>2093</v>
      </c>
      <c r="H80" s="162" t="s">
        <v>1360</v>
      </c>
      <c r="I80" s="339">
        <v>0.5243055555555556</v>
      </c>
      <c r="J80" s="162">
        <v>5</v>
      </c>
      <c r="K80" s="339" t="s">
        <v>1361</v>
      </c>
      <c r="L80" s="339" t="s">
        <v>1361</v>
      </c>
      <c r="M80" s="339" t="s">
        <v>1361</v>
      </c>
      <c r="N80" s="339" t="s">
        <v>1361</v>
      </c>
      <c r="O80" s="339" t="s">
        <v>1361</v>
      </c>
      <c r="Q80" s="339" t="s">
        <v>1347</v>
      </c>
      <c r="R80" s="339" t="s">
        <v>1347</v>
      </c>
      <c r="S80" s="339" t="s">
        <v>1347</v>
      </c>
      <c r="T80" s="339" t="s">
        <v>1347</v>
      </c>
      <c r="U80" s="339" t="s">
        <v>1347</v>
      </c>
      <c r="Y80" s="165">
        <v>1</v>
      </c>
      <c r="Z80" s="162">
        <v>1</v>
      </c>
      <c r="AA80" s="162">
        <v>25</v>
      </c>
      <c r="AB80" s="162">
        <v>34</v>
      </c>
      <c r="AC80" s="165">
        <v>1</v>
      </c>
      <c r="AD80" s="162">
        <v>1</v>
      </c>
      <c r="AE80" s="162">
        <v>30</v>
      </c>
      <c r="AF80" s="162">
        <v>40</v>
      </c>
      <c r="AG80" s="165">
        <v>1</v>
      </c>
      <c r="AH80" s="162">
        <v>1</v>
      </c>
      <c r="AI80" s="162">
        <v>37</v>
      </c>
      <c r="AJ80" s="162">
        <v>41</v>
      </c>
      <c r="AK80" s="165">
        <v>1</v>
      </c>
      <c r="AL80" s="162">
        <v>1</v>
      </c>
      <c r="AM80" s="162">
        <v>25</v>
      </c>
      <c r="AN80" s="162">
        <v>35</v>
      </c>
      <c r="AO80" s="165">
        <v>1</v>
      </c>
      <c r="AP80" s="162">
        <v>1</v>
      </c>
      <c r="AQ80" s="162">
        <v>29</v>
      </c>
      <c r="AR80" s="162">
        <v>33</v>
      </c>
      <c r="AW80" s="157">
        <f t="shared" si="4"/>
        <v>5</v>
      </c>
      <c r="AX80" s="155">
        <f t="shared" si="5"/>
        <v>5</v>
      </c>
      <c r="AY80" s="155">
        <f t="shared" si="6"/>
        <v>146</v>
      </c>
      <c r="AZ80" s="155">
        <f t="shared" si="7"/>
        <v>183</v>
      </c>
      <c r="BA80" s="165">
        <v>1</v>
      </c>
    </row>
    <row r="81" spans="1:53" ht="33">
      <c r="A81" s="162" t="s">
        <v>1127</v>
      </c>
      <c r="B81" s="162" t="s">
        <v>1617</v>
      </c>
      <c r="C81" s="163" t="s">
        <v>1362</v>
      </c>
      <c r="D81" s="163" t="s">
        <v>1525</v>
      </c>
      <c r="E81" s="163" t="s">
        <v>1526</v>
      </c>
      <c r="F81" s="162" t="s">
        <v>1581</v>
      </c>
      <c r="G81" s="338">
        <v>2765</v>
      </c>
      <c r="H81" s="162" t="s">
        <v>1527</v>
      </c>
      <c r="I81" s="339" t="s">
        <v>1528</v>
      </c>
      <c r="J81" s="162" t="s">
        <v>1529</v>
      </c>
      <c r="K81" s="339" t="s">
        <v>1369</v>
      </c>
      <c r="L81" s="339" t="s">
        <v>1369</v>
      </c>
      <c r="M81" s="339" t="s">
        <v>1369</v>
      </c>
      <c r="N81" s="339" t="s">
        <v>1369</v>
      </c>
      <c r="O81" s="339" t="s">
        <v>1369</v>
      </c>
      <c r="Q81" s="339" t="s">
        <v>1347</v>
      </c>
      <c r="R81" s="339" t="s">
        <v>1347</v>
      </c>
      <c r="S81" s="339" t="s">
        <v>1347</v>
      </c>
      <c r="T81" s="339" t="s">
        <v>1347</v>
      </c>
      <c r="U81" s="339" t="s">
        <v>1347</v>
      </c>
      <c r="X81" s="339" t="s">
        <v>1533</v>
      </c>
      <c r="AC81" s="165">
        <v>1</v>
      </c>
      <c r="AD81" s="162">
        <v>1</v>
      </c>
      <c r="AE81" s="162">
        <v>10</v>
      </c>
      <c r="AF81" s="162">
        <v>12</v>
      </c>
      <c r="AK81" s="165">
        <v>1</v>
      </c>
      <c r="AL81" s="162">
        <v>1</v>
      </c>
      <c r="AM81" s="162">
        <v>10</v>
      </c>
      <c r="AN81" s="162">
        <v>10</v>
      </c>
      <c r="AW81" s="157">
        <f t="shared" si="4"/>
        <v>2</v>
      </c>
      <c r="AX81" s="155">
        <f t="shared" si="5"/>
        <v>2</v>
      </c>
      <c r="AY81" s="155">
        <f t="shared" si="6"/>
        <v>20</v>
      </c>
      <c r="AZ81" s="155">
        <f t="shared" si="7"/>
        <v>22</v>
      </c>
      <c r="BA81" s="165">
        <v>0</v>
      </c>
    </row>
    <row r="82" spans="1:53" ht="33">
      <c r="A82" s="162" t="s">
        <v>1127</v>
      </c>
      <c r="B82" s="162" t="s">
        <v>1617</v>
      </c>
      <c r="C82" s="163" t="s">
        <v>1534</v>
      </c>
      <c r="D82" s="163" t="s">
        <v>1535</v>
      </c>
      <c r="E82" s="163" t="s">
        <v>1710</v>
      </c>
      <c r="F82" s="162" t="s">
        <v>1581</v>
      </c>
      <c r="G82" s="338">
        <v>2765</v>
      </c>
      <c r="H82" s="162" t="s">
        <v>1711</v>
      </c>
      <c r="I82" s="339" t="s">
        <v>1528</v>
      </c>
      <c r="J82" s="162" t="s">
        <v>1370</v>
      </c>
      <c r="K82" s="339" t="s">
        <v>1369</v>
      </c>
      <c r="L82" s="339" t="s">
        <v>1369</v>
      </c>
      <c r="M82" s="339" t="s">
        <v>1369</v>
      </c>
      <c r="N82" s="339" t="s">
        <v>1369</v>
      </c>
      <c r="O82" s="339" t="s">
        <v>1369</v>
      </c>
      <c r="Q82" s="339" t="s">
        <v>1347</v>
      </c>
      <c r="R82" s="339" t="s">
        <v>1347</v>
      </c>
      <c r="S82" s="339" t="s">
        <v>1347</v>
      </c>
      <c r="T82" s="339" t="s">
        <v>1347</v>
      </c>
      <c r="U82" s="339" t="s">
        <v>1347</v>
      </c>
      <c r="X82" s="339" t="s">
        <v>1712</v>
      </c>
      <c r="Y82" s="165">
        <v>1</v>
      </c>
      <c r="Z82" s="162">
        <v>1</v>
      </c>
      <c r="AA82" s="162">
        <v>10</v>
      </c>
      <c r="AB82" s="162">
        <v>13</v>
      </c>
      <c r="AG82" s="165">
        <v>1</v>
      </c>
      <c r="AH82" s="162">
        <v>1</v>
      </c>
      <c r="AI82" s="162">
        <v>25</v>
      </c>
      <c r="AJ82" s="162">
        <v>28</v>
      </c>
      <c r="AO82" s="165">
        <v>1</v>
      </c>
      <c r="AP82" s="162">
        <v>1</v>
      </c>
      <c r="AQ82" s="162">
        <v>20</v>
      </c>
      <c r="AR82" s="162">
        <v>24</v>
      </c>
      <c r="AW82" s="157">
        <f t="shared" si="4"/>
        <v>3</v>
      </c>
      <c r="AX82" s="155">
        <f t="shared" si="5"/>
        <v>3</v>
      </c>
      <c r="AY82" s="155">
        <f t="shared" si="6"/>
        <v>55</v>
      </c>
      <c r="AZ82" s="155">
        <f t="shared" si="7"/>
        <v>65</v>
      </c>
      <c r="BA82" s="165">
        <v>0</v>
      </c>
    </row>
    <row r="83" spans="1:53" ht="33">
      <c r="A83" s="162" t="s">
        <v>1504</v>
      </c>
      <c r="B83" s="162" t="s">
        <v>1617</v>
      </c>
      <c r="C83" s="163" t="s">
        <v>1713</v>
      </c>
      <c r="D83" s="163" t="s">
        <v>1714</v>
      </c>
      <c r="E83" s="163" t="s">
        <v>1715</v>
      </c>
      <c r="F83" s="162" t="s">
        <v>1121</v>
      </c>
      <c r="G83" s="338">
        <v>2703</v>
      </c>
      <c r="H83" s="162" t="s">
        <v>1898</v>
      </c>
      <c r="I83" s="339" t="s">
        <v>1899</v>
      </c>
      <c r="J83" s="162" t="s">
        <v>1529</v>
      </c>
      <c r="K83" s="339" t="s">
        <v>1900</v>
      </c>
      <c r="L83" s="339" t="s">
        <v>1900</v>
      </c>
      <c r="M83" s="339" t="s">
        <v>1900</v>
      </c>
      <c r="N83" s="339" t="s">
        <v>1900</v>
      </c>
      <c r="O83" s="339" t="s">
        <v>1900</v>
      </c>
      <c r="Q83" s="339" t="s">
        <v>1347</v>
      </c>
      <c r="R83" s="339" t="s">
        <v>1347</v>
      </c>
      <c r="S83" s="339" t="s">
        <v>1347</v>
      </c>
      <c r="T83" s="339" t="s">
        <v>1347</v>
      </c>
      <c r="U83" s="339" t="s">
        <v>1347</v>
      </c>
      <c r="AC83" s="165">
        <v>1</v>
      </c>
      <c r="AD83" s="162">
        <v>1</v>
      </c>
      <c r="AE83" s="162">
        <v>4</v>
      </c>
      <c r="AF83" s="162">
        <v>8</v>
      </c>
      <c r="AK83" s="165">
        <v>1</v>
      </c>
      <c r="AL83" s="162">
        <v>1</v>
      </c>
      <c r="AM83" s="162">
        <v>4</v>
      </c>
      <c r="AN83" s="162">
        <v>2</v>
      </c>
      <c r="AW83" s="157">
        <f t="shared" si="4"/>
        <v>2</v>
      </c>
      <c r="AX83" s="155">
        <f t="shared" si="5"/>
        <v>2</v>
      </c>
      <c r="AY83" s="155">
        <f t="shared" si="6"/>
        <v>8</v>
      </c>
      <c r="AZ83" s="155">
        <f t="shared" si="7"/>
        <v>10</v>
      </c>
      <c r="BA83" s="165">
        <v>0</v>
      </c>
    </row>
    <row r="84" spans="1:53" ht="21.75">
      <c r="A84" s="162" t="s">
        <v>1748</v>
      </c>
      <c r="B84" s="162" t="s">
        <v>1617</v>
      </c>
      <c r="C84" s="163" t="s">
        <v>1901</v>
      </c>
      <c r="D84" s="163" t="s">
        <v>2079</v>
      </c>
      <c r="E84" s="163" t="s">
        <v>2080</v>
      </c>
      <c r="F84" s="162" t="s">
        <v>2081</v>
      </c>
      <c r="G84" s="338">
        <v>2035</v>
      </c>
      <c r="H84" s="162" t="s">
        <v>2082</v>
      </c>
      <c r="I84" s="339">
        <v>0.545138888888889</v>
      </c>
      <c r="J84" s="162">
        <v>6</v>
      </c>
      <c r="K84" s="339" t="s">
        <v>288</v>
      </c>
      <c r="L84" s="339" t="s">
        <v>288</v>
      </c>
      <c r="M84" s="339" t="s">
        <v>288</v>
      </c>
      <c r="N84" s="339" t="s">
        <v>288</v>
      </c>
      <c r="O84" s="339" t="s">
        <v>285</v>
      </c>
      <c r="P84" s="339" t="s">
        <v>477</v>
      </c>
      <c r="Q84" s="339" t="s">
        <v>288</v>
      </c>
      <c r="R84" s="339" t="s">
        <v>288</v>
      </c>
      <c r="S84" s="339" t="s">
        <v>288</v>
      </c>
      <c r="T84" s="339" t="s">
        <v>288</v>
      </c>
      <c r="U84" s="339" t="s">
        <v>285</v>
      </c>
      <c r="V84" s="339" t="s">
        <v>477</v>
      </c>
      <c r="Y84" s="165">
        <v>3</v>
      </c>
      <c r="Z84" s="162">
        <v>6</v>
      </c>
      <c r="AA84" s="162">
        <v>150</v>
      </c>
      <c r="AB84" s="162">
        <v>349</v>
      </c>
      <c r="AC84" s="165">
        <v>5</v>
      </c>
      <c r="AD84" s="162">
        <v>6</v>
      </c>
      <c r="AE84" s="162">
        <v>185</v>
      </c>
      <c r="AF84" s="162">
        <v>210</v>
      </c>
      <c r="AG84" s="165">
        <v>6</v>
      </c>
      <c r="AH84" s="162">
        <v>6</v>
      </c>
      <c r="AI84" s="162">
        <v>209</v>
      </c>
      <c r="AJ84" s="162">
        <v>212</v>
      </c>
      <c r="AK84" s="165">
        <v>6</v>
      </c>
      <c r="AL84" s="162">
        <v>5</v>
      </c>
      <c r="AM84" s="162">
        <v>209</v>
      </c>
      <c r="AN84" s="162">
        <v>179</v>
      </c>
      <c r="AO84" s="165">
        <v>5</v>
      </c>
      <c r="AP84" s="162">
        <v>5</v>
      </c>
      <c r="AQ84" s="162">
        <v>105</v>
      </c>
      <c r="AR84" s="162">
        <v>110</v>
      </c>
      <c r="AS84" s="165">
        <v>6</v>
      </c>
      <c r="AT84" s="162">
        <v>4</v>
      </c>
      <c r="AU84" s="162">
        <v>210</v>
      </c>
      <c r="AV84" s="162">
        <v>180</v>
      </c>
      <c r="AW84" s="157">
        <f t="shared" si="4"/>
        <v>31</v>
      </c>
      <c r="AX84" s="155">
        <f t="shared" si="5"/>
        <v>32</v>
      </c>
      <c r="AY84" s="155">
        <f t="shared" si="6"/>
        <v>1068</v>
      </c>
      <c r="AZ84" s="155">
        <f t="shared" si="7"/>
        <v>1240</v>
      </c>
      <c r="BA84" s="165">
        <v>2</v>
      </c>
    </row>
    <row r="85" spans="1:53" ht="33">
      <c r="A85" s="162" t="s">
        <v>1748</v>
      </c>
      <c r="B85" s="162" t="s">
        <v>1617</v>
      </c>
      <c r="C85" s="163" t="s">
        <v>2083</v>
      </c>
      <c r="D85" s="163" t="s">
        <v>2084</v>
      </c>
      <c r="E85" s="163" t="s">
        <v>2085</v>
      </c>
      <c r="F85" s="162" t="s">
        <v>2081</v>
      </c>
      <c r="G85" s="338">
        <v>2035</v>
      </c>
      <c r="H85" s="162" t="s">
        <v>2086</v>
      </c>
      <c r="I85" s="339">
        <v>0.5520833333333334</v>
      </c>
      <c r="J85" s="162" t="s">
        <v>1529</v>
      </c>
      <c r="K85" s="339" t="s">
        <v>1373</v>
      </c>
      <c r="L85" s="339" t="s">
        <v>1373</v>
      </c>
      <c r="M85" s="339" t="s">
        <v>1373</v>
      </c>
      <c r="N85" s="339" t="s">
        <v>1373</v>
      </c>
      <c r="O85" s="339" t="s">
        <v>1373</v>
      </c>
      <c r="Q85" s="339" t="s">
        <v>1347</v>
      </c>
      <c r="R85" s="339" t="s">
        <v>1347</v>
      </c>
      <c r="S85" s="339" t="s">
        <v>1347</v>
      </c>
      <c r="T85" s="339" t="s">
        <v>1347</v>
      </c>
      <c r="U85" s="339" t="s">
        <v>1347</v>
      </c>
      <c r="X85" s="339" t="s">
        <v>2087</v>
      </c>
      <c r="AW85" s="157">
        <f t="shared" si="4"/>
        <v>0</v>
      </c>
      <c r="AX85" s="155">
        <f t="shared" si="5"/>
        <v>0</v>
      </c>
      <c r="AY85" s="155">
        <f t="shared" si="6"/>
        <v>0</v>
      </c>
      <c r="AZ85" s="155">
        <f t="shared" si="7"/>
        <v>0</v>
      </c>
      <c r="BA85" s="165">
        <v>0</v>
      </c>
    </row>
    <row r="86" spans="1:53" ht="10.5">
      <c r="A86" s="162" t="s">
        <v>1748</v>
      </c>
      <c r="B86" s="162" t="s">
        <v>1617</v>
      </c>
      <c r="C86" s="163" t="s">
        <v>2088</v>
      </c>
      <c r="D86" s="163" t="s">
        <v>2089</v>
      </c>
      <c r="E86" s="163" t="s">
        <v>2090</v>
      </c>
      <c r="F86" s="162" t="s">
        <v>2091</v>
      </c>
      <c r="G86" s="338">
        <v>2048</v>
      </c>
      <c r="H86" s="162" t="s">
        <v>2092</v>
      </c>
      <c r="I86" s="339" t="s">
        <v>2093</v>
      </c>
      <c r="J86" s="162">
        <v>6</v>
      </c>
      <c r="K86" s="339" t="s">
        <v>288</v>
      </c>
      <c r="L86" s="339" t="s">
        <v>288</v>
      </c>
      <c r="M86" s="339" t="s">
        <v>288</v>
      </c>
      <c r="N86" s="339" t="s">
        <v>288</v>
      </c>
      <c r="O86" s="339" t="s">
        <v>477</v>
      </c>
      <c r="P86" s="339" t="s">
        <v>478</v>
      </c>
      <c r="Q86" s="339" t="s">
        <v>288</v>
      </c>
      <c r="R86" s="339" t="s">
        <v>288</v>
      </c>
      <c r="S86" s="339" t="s">
        <v>288</v>
      </c>
      <c r="T86" s="339" t="s">
        <v>288</v>
      </c>
      <c r="U86" s="339" t="s">
        <v>477</v>
      </c>
      <c r="V86" s="339" t="s">
        <v>478</v>
      </c>
      <c r="Y86" s="165">
        <v>3</v>
      </c>
      <c r="Z86" s="162">
        <v>6</v>
      </c>
      <c r="AA86" s="162">
        <v>160</v>
      </c>
      <c r="AB86" s="162">
        <v>234</v>
      </c>
      <c r="AC86" s="165">
        <v>5</v>
      </c>
      <c r="AD86" s="162">
        <v>5</v>
      </c>
      <c r="AE86" s="162">
        <v>150</v>
      </c>
      <c r="AF86" s="162">
        <v>156</v>
      </c>
      <c r="AG86" s="165">
        <v>7</v>
      </c>
      <c r="AH86" s="162">
        <v>5</v>
      </c>
      <c r="AI86" s="162">
        <v>227</v>
      </c>
      <c r="AJ86" s="162">
        <v>270</v>
      </c>
      <c r="AK86" s="165">
        <v>6</v>
      </c>
      <c r="AL86" s="162">
        <v>5</v>
      </c>
      <c r="AM86" s="162">
        <v>208</v>
      </c>
      <c r="AN86" s="162">
        <v>188</v>
      </c>
      <c r="AO86" s="165">
        <v>5</v>
      </c>
      <c r="AP86" s="162">
        <v>6</v>
      </c>
      <c r="AQ86" s="162">
        <v>149</v>
      </c>
      <c r="AR86" s="162">
        <v>169</v>
      </c>
      <c r="AS86" s="165">
        <v>5</v>
      </c>
      <c r="AT86" s="162">
        <v>4</v>
      </c>
      <c r="AU86" s="162">
        <v>199</v>
      </c>
      <c r="AV86" s="162">
        <v>171</v>
      </c>
      <c r="AW86" s="157">
        <f t="shared" si="4"/>
        <v>31</v>
      </c>
      <c r="AX86" s="155">
        <f t="shared" si="5"/>
        <v>31</v>
      </c>
      <c r="AY86" s="155">
        <f t="shared" si="6"/>
        <v>1093</v>
      </c>
      <c r="AZ86" s="155">
        <f t="shared" si="7"/>
        <v>1188</v>
      </c>
      <c r="BA86" s="165">
        <v>9</v>
      </c>
    </row>
    <row r="87" spans="1:53" ht="21.75">
      <c r="A87" s="162" t="s">
        <v>1918</v>
      </c>
      <c r="B87" s="162" t="s">
        <v>1617</v>
      </c>
      <c r="C87" s="163" t="s">
        <v>2094</v>
      </c>
      <c r="D87" s="163" t="s">
        <v>2095</v>
      </c>
      <c r="E87" s="163" t="s">
        <v>2096</v>
      </c>
      <c r="F87" s="162" t="s">
        <v>2097</v>
      </c>
      <c r="G87" s="338">
        <v>2301</v>
      </c>
      <c r="H87" s="162" t="s">
        <v>2098</v>
      </c>
      <c r="I87" s="339" t="s">
        <v>2099</v>
      </c>
      <c r="J87" s="162" t="s">
        <v>555</v>
      </c>
      <c r="K87" s="339" t="s">
        <v>2100</v>
      </c>
      <c r="L87" s="339" t="s">
        <v>2100</v>
      </c>
      <c r="M87" s="339" t="s">
        <v>2100</v>
      </c>
      <c r="N87" s="339" t="s">
        <v>2100</v>
      </c>
      <c r="O87" s="339" t="s">
        <v>2100</v>
      </c>
      <c r="Q87" s="339" t="s">
        <v>2100</v>
      </c>
      <c r="R87" s="339" t="s">
        <v>2100</v>
      </c>
      <c r="S87" s="339" t="s">
        <v>2100</v>
      </c>
      <c r="T87" s="339" t="s">
        <v>2100</v>
      </c>
      <c r="U87" s="339" t="s">
        <v>2100</v>
      </c>
      <c r="V87" s="340"/>
      <c r="AG87" s="165">
        <v>1</v>
      </c>
      <c r="AH87" s="162">
        <v>2</v>
      </c>
      <c r="AI87" s="162">
        <v>11</v>
      </c>
      <c r="AJ87" s="162">
        <v>25</v>
      </c>
      <c r="AW87" s="157">
        <f t="shared" si="4"/>
        <v>1</v>
      </c>
      <c r="AX87" s="155">
        <f t="shared" si="5"/>
        <v>2</v>
      </c>
      <c r="AY87" s="155">
        <f t="shared" si="6"/>
        <v>11</v>
      </c>
      <c r="AZ87" s="155">
        <f t="shared" si="7"/>
        <v>25</v>
      </c>
      <c r="BA87" s="165">
        <v>0</v>
      </c>
    </row>
    <row r="88" spans="1:53" ht="10.5">
      <c r="A88" s="162" t="s">
        <v>1127</v>
      </c>
      <c r="B88" s="162" t="s">
        <v>1617</v>
      </c>
      <c r="C88" s="163" t="s">
        <v>2101</v>
      </c>
      <c r="D88" s="163" t="s">
        <v>2102</v>
      </c>
      <c r="E88" s="163" t="s">
        <v>2103</v>
      </c>
      <c r="F88" s="162" t="s">
        <v>2097</v>
      </c>
      <c r="G88" s="338">
        <v>2301</v>
      </c>
      <c r="H88" s="162" t="s">
        <v>2104</v>
      </c>
      <c r="I88" s="339" t="s">
        <v>2105</v>
      </c>
      <c r="J88" s="162">
        <v>6</v>
      </c>
      <c r="K88" s="339" t="s">
        <v>1644</v>
      </c>
      <c r="L88" s="339" t="s">
        <v>1644</v>
      </c>
      <c r="M88" s="339" t="s">
        <v>672</v>
      </c>
      <c r="N88" s="339" t="s">
        <v>672</v>
      </c>
      <c r="O88" s="339" t="s">
        <v>2106</v>
      </c>
      <c r="P88" s="340" t="s">
        <v>672</v>
      </c>
      <c r="Q88" s="339" t="s">
        <v>1644</v>
      </c>
      <c r="R88" s="339" t="s">
        <v>1644</v>
      </c>
      <c r="S88" s="339" t="s">
        <v>672</v>
      </c>
      <c r="T88" s="339" t="s">
        <v>672</v>
      </c>
      <c r="U88" s="339" t="s">
        <v>2106</v>
      </c>
      <c r="V88" s="340" t="s">
        <v>672</v>
      </c>
      <c r="Y88" s="165">
        <v>4</v>
      </c>
      <c r="Z88" s="162">
        <v>4</v>
      </c>
      <c r="AA88" s="162">
        <v>122</v>
      </c>
      <c r="AB88" s="162">
        <v>129</v>
      </c>
      <c r="AC88" s="165">
        <v>6</v>
      </c>
      <c r="AD88" s="162">
        <v>4</v>
      </c>
      <c r="AE88" s="162">
        <v>165</v>
      </c>
      <c r="AF88" s="162">
        <v>133</v>
      </c>
      <c r="AG88" s="165">
        <v>7</v>
      </c>
      <c r="AH88" s="162">
        <v>6</v>
      </c>
      <c r="AI88" s="162">
        <v>237</v>
      </c>
      <c r="AJ88" s="162">
        <v>222</v>
      </c>
      <c r="AK88" s="165">
        <v>6</v>
      </c>
      <c r="AL88" s="162">
        <v>5</v>
      </c>
      <c r="AM88" s="162">
        <v>245</v>
      </c>
      <c r="AN88" s="162">
        <v>221</v>
      </c>
      <c r="AO88" s="165">
        <v>5</v>
      </c>
      <c r="AP88" s="162">
        <v>5</v>
      </c>
      <c r="AQ88" s="162">
        <v>150</v>
      </c>
      <c r="AR88" s="162">
        <v>153</v>
      </c>
      <c r="AS88" s="165">
        <v>7</v>
      </c>
      <c r="AT88" s="162">
        <v>4</v>
      </c>
      <c r="AU88" s="162">
        <v>200</v>
      </c>
      <c r="AV88" s="162">
        <v>1758</v>
      </c>
      <c r="AW88" s="157">
        <f t="shared" si="4"/>
        <v>35</v>
      </c>
      <c r="AX88" s="155">
        <f t="shared" si="5"/>
        <v>28</v>
      </c>
      <c r="AY88" s="155">
        <f t="shared" si="6"/>
        <v>1119</v>
      </c>
      <c r="AZ88" s="155">
        <f t="shared" si="7"/>
        <v>2616</v>
      </c>
      <c r="BA88" s="165">
        <v>18</v>
      </c>
    </row>
    <row r="89" spans="1:53" ht="33">
      <c r="A89" s="162" t="s">
        <v>1127</v>
      </c>
      <c r="B89" s="162" t="s">
        <v>1617</v>
      </c>
      <c r="C89" s="163" t="s">
        <v>2107</v>
      </c>
      <c r="D89" s="163" t="s">
        <v>1927</v>
      </c>
      <c r="E89" s="163" t="s">
        <v>1928</v>
      </c>
      <c r="F89" s="162" t="s">
        <v>2097</v>
      </c>
      <c r="G89" s="338">
        <v>2302</v>
      </c>
      <c r="H89" s="162" t="s">
        <v>1929</v>
      </c>
      <c r="I89" s="339" t="s">
        <v>1930</v>
      </c>
      <c r="J89" s="162">
        <v>5</v>
      </c>
      <c r="K89" s="339" t="s">
        <v>1813</v>
      </c>
      <c r="L89" s="339" t="s">
        <v>1813</v>
      </c>
      <c r="M89" s="339" t="s">
        <v>1813</v>
      </c>
      <c r="N89" s="339" t="s">
        <v>1813</v>
      </c>
      <c r="O89" s="339" t="s">
        <v>496</v>
      </c>
      <c r="Q89" s="339" t="s">
        <v>1813</v>
      </c>
      <c r="R89" s="339" t="s">
        <v>1813</v>
      </c>
      <c r="S89" s="339" t="s">
        <v>1813</v>
      </c>
      <c r="T89" s="339" t="s">
        <v>1813</v>
      </c>
      <c r="U89" s="339" t="s">
        <v>496</v>
      </c>
      <c r="Y89" s="165">
        <v>2</v>
      </c>
      <c r="Z89" s="162">
        <v>1</v>
      </c>
      <c r="AA89" s="162">
        <v>43</v>
      </c>
      <c r="AB89" s="162">
        <v>23</v>
      </c>
      <c r="AC89" s="165">
        <v>1</v>
      </c>
      <c r="AD89" s="162">
        <v>1</v>
      </c>
      <c r="AE89" s="162">
        <v>35</v>
      </c>
      <c r="AF89" s="162">
        <v>37</v>
      </c>
      <c r="AG89" s="165">
        <v>1</v>
      </c>
      <c r="AH89" s="162">
        <v>1</v>
      </c>
      <c r="AI89" s="162">
        <v>34</v>
      </c>
      <c r="AJ89" s="162">
        <v>34</v>
      </c>
      <c r="AK89" s="165">
        <v>1</v>
      </c>
      <c r="AL89" s="162">
        <v>1</v>
      </c>
      <c r="AM89" s="162">
        <v>27</v>
      </c>
      <c r="AN89" s="162">
        <v>27</v>
      </c>
      <c r="AO89" s="165">
        <v>1</v>
      </c>
      <c r="AP89" s="162">
        <v>1</v>
      </c>
      <c r="AQ89" s="162">
        <v>21</v>
      </c>
      <c r="AR89" s="162">
        <v>21</v>
      </c>
      <c r="AW89" s="157">
        <f t="shared" si="4"/>
        <v>6</v>
      </c>
      <c r="AX89" s="155">
        <f t="shared" si="5"/>
        <v>5</v>
      </c>
      <c r="AY89" s="155">
        <f t="shared" si="6"/>
        <v>160</v>
      </c>
      <c r="AZ89" s="155">
        <f t="shared" si="7"/>
        <v>142</v>
      </c>
      <c r="BA89" s="165">
        <v>4</v>
      </c>
    </row>
    <row r="90" spans="1:53" ht="10.5">
      <c r="A90" s="162" t="s">
        <v>1127</v>
      </c>
      <c r="B90" s="162" t="s">
        <v>1617</v>
      </c>
      <c r="C90" s="163" t="s">
        <v>1931</v>
      </c>
      <c r="D90" s="163" t="s">
        <v>1932</v>
      </c>
      <c r="E90" s="163" t="s">
        <v>1933</v>
      </c>
      <c r="F90" s="162" t="s">
        <v>1934</v>
      </c>
      <c r="G90" s="338">
        <v>2382</v>
      </c>
      <c r="H90" s="162" t="s">
        <v>1935</v>
      </c>
      <c r="I90" s="339" t="s">
        <v>1936</v>
      </c>
      <c r="J90" s="162">
        <v>6</v>
      </c>
      <c r="K90" s="339" t="s">
        <v>288</v>
      </c>
      <c r="L90" s="339" t="s">
        <v>288</v>
      </c>
      <c r="M90" s="339" t="s">
        <v>288</v>
      </c>
      <c r="N90" s="339" t="s">
        <v>288</v>
      </c>
      <c r="O90" s="339" t="s">
        <v>1937</v>
      </c>
      <c r="P90" s="339" t="s">
        <v>1131</v>
      </c>
      <c r="Q90" s="339" t="s">
        <v>288</v>
      </c>
      <c r="R90" s="339" t="s">
        <v>288</v>
      </c>
      <c r="S90" s="339" t="s">
        <v>288</v>
      </c>
      <c r="T90" s="339" t="s">
        <v>288</v>
      </c>
      <c r="U90" s="339" t="s">
        <v>1937</v>
      </c>
      <c r="V90" s="339" t="s">
        <v>1131</v>
      </c>
      <c r="Y90" s="165">
        <v>3</v>
      </c>
      <c r="Z90" s="162">
        <v>2</v>
      </c>
      <c r="AA90" s="162">
        <v>93</v>
      </c>
      <c r="AB90" s="162">
        <v>63</v>
      </c>
      <c r="AC90" s="165">
        <v>4</v>
      </c>
      <c r="AD90" s="162">
        <v>3</v>
      </c>
      <c r="AE90" s="162">
        <v>126</v>
      </c>
      <c r="AF90" s="162">
        <v>96</v>
      </c>
      <c r="AG90" s="165">
        <v>2</v>
      </c>
      <c r="AH90" s="162">
        <v>2</v>
      </c>
      <c r="AI90" s="162">
        <v>50</v>
      </c>
      <c r="AJ90" s="162">
        <v>55</v>
      </c>
      <c r="AK90" s="165">
        <v>3</v>
      </c>
      <c r="AL90" s="162">
        <v>3</v>
      </c>
      <c r="AM90" s="162">
        <v>70</v>
      </c>
      <c r="AN90" s="162">
        <v>74</v>
      </c>
      <c r="AO90" s="165">
        <v>3</v>
      </c>
      <c r="AP90" s="162">
        <v>3</v>
      </c>
      <c r="AQ90" s="162">
        <v>70</v>
      </c>
      <c r="AR90" s="162">
        <v>74</v>
      </c>
      <c r="AS90" s="165">
        <v>3</v>
      </c>
      <c r="AT90" s="162">
        <v>3</v>
      </c>
      <c r="AU90" s="162">
        <v>90</v>
      </c>
      <c r="AV90" s="162">
        <v>98</v>
      </c>
      <c r="AW90" s="157">
        <f t="shared" si="4"/>
        <v>18</v>
      </c>
      <c r="AX90" s="155">
        <f t="shared" si="5"/>
        <v>16</v>
      </c>
      <c r="AY90" s="155">
        <f t="shared" si="6"/>
        <v>499</v>
      </c>
      <c r="AZ90" s="155">
        <f t="shared" si="7"/>
        <v>460</v>
      </c>
      <c r="BA90" s="165">
        <v>3</v>
      </c>
    </row>
    <row r="91" spans="1:53" ht="21.75">
      <c r="A91" s="162" t="s">
        <v>1127</v>
      </c>
      <c r="B91" s="162" t="s">
        <v>1617</v>
      </c>
      <c r="C91" s="163" t="s">
        <v>1938</v>
      </c>
      <c r="D91" s="163" t="s">
        <v>1939</v>
      </c>
      <c r="E91" s="163" t="s">
        <v>1940</v>
      </c>
      <c r="F91" s="162" t="s">
        <v>1941</v>
      </c>
      <c r="G91" s="338">
        <v>2351</v>
      </c>
      <c r="H91" s="162" t="s">
        <v>1942</v>
      </c>
      <c r="I91" s="339" t="s">
        <v>1943</v>
      </c>
      <c r="J91" s="169" t="s">
        <v>1005</v>
      </c>
      <c r="K91" s="339" t="s">
        <v>477</v>
      </c>
      <c r="L91" s="339" t="s">
        <v>1944</v>
      </c>
      <c r="M91" s="339" t="s">
        <v>477</v>
      </c>
      <c r="N91" s="339" t="s">
        <v>1944</v>
      </c>
      <c r="O91" s="339" t="s">
        <v>1766</v>
      </c>
      <c r="P91" s="340" t="s">
        <v>1767</v>
      </c>
      <c r="Q91" s="339" t="s">
        <v>477</v>
      </c>
      <c r="R91" s="339" t="s">
        <v>1944</v>
      </c>
      <c r="S91" s="339" t="s">
        <v>477</v>
      </c>
      <c r="T91" s="339" t="s">
        <v>1944</v>
      </c>
      <c r="U91" s="339" t="s">
        <v>1766</v>
      </c>
      <c r="X91" s="339" t="s">
        <v>1768</v>
      </c>
      <c r="Y91" s="165">
        <v>1</v>
      </c>
      <c r="Z91" s="162">
        <v>2</v>
      </c>
      <c r="AA91" s="162">
        <v>45</v>
      </c>
      <c r="AB91" s="162">
        <v>85</v>
      </c>
      <c r="AC91" s="165">
        <v>3</v>
      </c>
      <c r="AD91" s="162">
        <v>2</v>
      </c>
      <c r="AE91" s="162">
        <v>80</v>
      </c>
      <c r="AF91" s="162">
        <v>121</v>
      </c>
      <c r="AG91" s="165">
        <v>2</v>
      </c>
      <c r="AH91" s="162">
        <v>3</v>
      </c>
      <c r="AI91" s="162">
        <v>22</v>
      </c>
      <c r="AJ91" s="162">
        <v>45</v>
      </c>
      <c r="AK91" s="165">
        <v>2</v>
      </c>
      <c r="AL91" s="162">
        <v>2</v>
      </c>
      <c r="AM91" s="162">
        <v>58</v>
      </c>
      <c r="AN91" s="162">
        <v>61</v>
      </c>
      <c r="AO91" s="165">
        <v>2</v>
      </c>
      <c r="AP91" s="162">
        <v>3</v>
      </c>
      <c r="AQ91" s="162">
        <v>55</v>
      </c>
      <c r="AR91" s="162">
        <v>72</v>
      </c>
      <c r="AS91" s="165">
        <v>3</v>
      </c>
      <c r="AT91" s="162">
        <v>3</v>
      </c>
      <c r="AU91" s="162">
        <v>70</v>
      </c>
      <c r="AV91" s="162">
        <v>79</v>
      </c>
      <c r="AW91" s="157">
        <f t="shared" si="4"/>
        <v>13</v>
      </c>
      <c r="AX91" s="155">
        <f t="shared" si="5"/>
        <v>15</v>
      </c>
      <c r="AY91" s="155">
        <f t="shared" si="6"/>
        <v>330</v>
      </c>
      <c r="AZ91" s="155">
        <f t="shared" si="7"/>
        <v>463</v>
      </c>
      <c r="BA91" s="165">
        <v>4</v>
      </c>
    </row>
    <row r="92" spans="1:65" s="170" customFormat="1" ht="10.5">
      <c r="A92" s="169" t="s">
        <v>1127</v>
      </c>
      <c r="B92" s="162" t="s">
        <v>1617</v>
      </c>
      <c r="C92" s="170" t="s">
        <v>1769</v>
      </c>
      <c r="D92" s="170" t="s">
        <v>1588</v>
      </c>
      <c r="E92" s="170" t="s">
        <v>1423</v>
      </c>
      <c r="F92" s="169" t="s">
        <v>1424</v>
      </c>
      <c r="G92" s="342">
        <v>2370</v>
      </c>
      <c r="H92" s="169" t="s">
        <v>1425</v>
      </c>
      <c r="I92" s="343" t="s">
        <v>1426</v>
      </c>
      <c r="J92" s="169" t="s">
        <v>1005</v>
      </c>
      <c r="K92" s="343" t="s">
        <v>1475</v>
      </c>
      <c r="L92" s="343" t="s">
        <v>1474</v>
      </c>
      <c r="M92" s="343" t="s">
        <v>1474</v>
      </c>
      <c r="N92" s="343" t="s">
        <v>1475</v>
      </c>
      <c r="O92" s="343" t="s">
        <v>1475</v>
      </c>
      <c r="P92" s="344"/>
      <c r="Q92" s="343" t="s">
        <v>1475</v>
      </c>
      <c r="R92" s="343" t="s">
        <v>1474</v>
      </c>
      <c r="S92" s="343" t="s">
        <v>1474</v>
      </c>
      <c r="T92" s="343" t="s">
        <v>1475</v>
      </c>
      <c r="U92" s="343" t="s">
        <v>1475</v>
      </c>
      <c r="V92" s="343"/>
      <c r="W92" s="343"/>
      <c r="X92" s="343" t="s">
        <v>1132</v>
      </c>
      <c r="Y92" s="171">
        <v>4</v>
      </c>
      <c r="Z92" s="169">
        <v>3</v>
      </c>
      <c r="AA92" s="169">
        <v>140</v>
      </c>
      <c r="AB92" s="169">
        <v>110</v>
      </c>
      <c r="AC92" s="171">
        <v>2</v>
      </c>
      <c r="AD92" s="169">
        <v>4</v>
      </c>
      <c r="AE92" s="169">
        <v>183</v>
      </c>
      <c r="AF92" s="169">
        <v>133</v>
      </c>
      <c r="AG92" s="171">
        <v>3</v>
      </c>
      <c r="AH92" s="169">
        <v>3</v>
      </c>
      <c r="AI92" s="169">
        <v>80</v>
      </c>
      <c r="AJ92" s="169">
        <v>83</v>
      </c>
      <c r="AK92" s="171">
        <v>3</v>
      </c>
      <c r="AL92" s="169">
        <v>2</v>
      </c>
      <c r="AM92" s="169">
        <v>129</v>
      </c>
      <c r="AN92" s="169">
        <v>109</v>
      </c>
      <c r="AO92" s="171">
        <v>3</v>
      </c>
      <c r="AP92" s="169">
        <v>2</v>
      </c>
      <c r="AQ92" s="169">
        <v>93</v>
      </c>
      <c r="AR92" s="169">
        <v>73</v>
      </c>
      <c r="AS92" s="171"/>
      <c r="AT92" s="169"/>
      <c r="AU92" s="169"/>
      <c r="AV92" s="169"/>
      <c r="AW92" s="375">
        <f t="shared" si="4"/>
        <v>15</v>
      </c>
      <c r="AX92" s="376">
        <f t="shared" si="5"/>
        <v>14</v>
      </c>
      <c r="AY92" s="376">
        <f t="shared" si="6"/>
        <v>625</v>
      </c>
      <c r="AZ92" s="377">
        <f t="shared" si="7"/>
        <v>508</v>
      </c>
      <c r="BA92" s="171">
        <v>10</v>
      </c>
      <c r="BB92" s="169"/>
      <c r="BC92" s="169"/>
      <c r="BD92" s="172"/>
      <c r="BE92" s="169"/>
      <c r="BF92" s="169"/>
      <c r="BG92" s="169"/>
      <c r="BH92" s="169"/>
      <c r="BI92" s="173"/>
      <c r="BJ92" s="173"/>
      <c r="BK92" s="174"/>
      <c r="BL92" s="174"/>
      <c r="BM92" s="174"/>
    </row>
    <row r="93" spans="1:52" ht="15">
      <c r="A93" s="175" t="s">
        <v>1427</v>
      </c>
      <c r="B93" s="175"/>
      <c r="AW93" s="157">
        <f t="shared" si="4"/>
        <v>0</v>
      </c>
      <c r="AX93" s="155">
        <f t="shared" si="5"/>
        <v>0</v>
      </c>
      <c r="AY93" s="155">
        <f t="shared" si="6"/>
        <v>0</v>
      </c>
      <c r="AZ93" s="155">
        <f t="shared" si="7"/>
        <v>0</v>
      </c>
    </row>
    <row r="94" spans="1:53" ht="33">
      <c r="A94" s="162" t="s">
        <v>1748</v>
      </c>
      <c r="B94" s="162" t="s">
        <v>105</v>
      </c>
      <c r="C94" s="163" t="s">
        <v>1428</v>
      </c>
      <c r="D94" s="163" t="s">
        <v>1429</v>
      </c>
      <c r="E94" s="338" t="s">
        <v>1430</v>
      </c>
      <c r="F94" s="162" t="s">
        <v>1431</v>
      </c>
      <c r="G94" s="338">
        <v>2333</v>
      </c>
      <c r="H94" s="176" t="s">
        <v>1432</v>
      </c>
      <c r="I94" s="177">
        <v>0.3541666666666667</v>
      </c>
      <c r="J94" s="162" t="s">
        <v>1433</v>
      </c>
      <c r="K94" s="339" t="s">
        <v>1434</v>
      </c>
      <c r="L94" s="339" t="s">
        <v>1434</v>
      </c>
      <c r="M94" s="339" t="s">
        <v>1434</v>
      </c>
      <c r="N94" s="339" t="s">
        <v>1434</v>
      </c>
      <c r="O94" s="339" t="s">
        <v>1434</v>
      </c>
      <c r="Q94" s="339" t="s">
        <v>1347</v>
      </c>
      <c r="R94" s="339" t="s">
        <v>1347</v>
      </c>
      <c r="S94" s="339" t="s">
        <v>1347</v>
      </c>
      <c r="T94" s="339" t="s">
        <v>1347</v>
      </c>
      <c r="U94" s="339" t="s">
        <v>1347</v>
      </c>
      <c r="AG94" s="165">
        <v>0</v>
      </c>
      <c r="AH94" s="162">
        <v>1</v>
      </c>
      <c r="AI94" s="162">
        <v>0</v>
      </c>
      <c r="AJ94" s="162">
        <v>32</v>
      </c>
      <c r="AW94" s="157">
        <f t="shared" si="4"/>
        <v>0</v>
      </c>
      <c r="AX94" s="155">
        <f t="shared" si="5"/>
        <v>1</v>
      </c>
      <c r="AY94" s="155">
        <f t="shared" si="6"/>
        <v>0</v>
      </c>
      <c r="AZ94" s="155">
        <f t="shared" si="7"/>
        <v>32</v>
      </c>
      <c r="BA94" s="165">
        <v>0</v>
      </c>
    </row>
    <row r="95" spans="1:53" ht="33">
      <c r="A95" s="162" t="s">
        <v>1748</v>
      </c>
      <c r="B95" s="162" t="s">
        <v>105</v>
      </c>
      <c r="C95" s="163" t="s">
        <v>1435</v>
      </c>
      <c r="D95" s="163" t="s">
        <v>1436</v>
      </c>
      <c r="E95" s="338" t="s">
        <v>1437</v>
      </c>
      <c r="F95" s="162" t="s">
        <v>1431</v>
      </c>
      <c r="G95" s="338">
        <v>2333</v>
      </c>
      <c r="H95" s="176" t="s">
        <v>1604</v>
      </c>
      <c r="I95" s="177">
        <v>0.3541666666666667</v>
      </c>
      <c r="J95" s="162" t="s">
        <v>1605</v>
      </c>
      <c r="K95" s="339" t="s">
        <v>1606</v>
      </c>
      <c r="L95" s="339" t="s">
        <v>1606</v>
      </c>
      <c r="M95" s="339" t="s">
        <v>1606</v>
      </c>
      <c r="N95" s="339" t="s">
        <v>1606</v>
      </c>
      <c r="O95" s="339" t="s">
        <v>1606</v>
      </c>
      <c r="Q95" s="339" t="s">
        <v>1347</v>
      </c>
      <c r="R95" s="339" t="s">
        <v>1347</v>
      </c>
      <c r="S95" s="339" t="s">
        <v>1347</v>
      </c>
      <c r="T95" s="339" t="s">
        <v>1347</v>
      </c>
      <c r="U95" s="339" t="s">
        <v>1347</v>
      </c>
      <c r="X95" s="339" t="s">
        <v>1607</v>
      </c>
      <c r="AB95" s="162">
        <v>0</v>
      </c>
      <c r="AC95" s="165">
        <v>1</v>
      </c>
      <c r="AD95" s="162">
        <v>1</v>
      </c>
      <c r="AE95" s="162">
        <v>20</v>
      </c>
      <c r="AF95" s="162">
        <v>22</v>
      </c>
      <c r="AK95" s="165">
        <v>1</v>
      </c>
      <c r="AL95" s="162">
        <v>1</v>
      </c>
      <c r="AM95" s="162">
        <v>24</v>
      </c>
      <c r="AN95" s="162">
        <v>26</v>
      </c>
      <c r="AW95" s="157">
        <f t="shared" si="4"/>
        <v>2</v>
      </c>
      <c r="AX95" s="155">
        <f t="shared" si="5"/>
        <v>2</v>
      </c>
      <c r="AY95" s="155">
        <f t="shared" si="6"/>
        <v>44</v>
      </c>
      <c r="AZ95" s="155">
        <f t="shared" si="7"/>
        <v>48</v>
      </c>
      <c r="BA95" s="165">
        <v>6</v>
      </c>
    </row>
    <row r="96" spans="1:53" ht="33">
      <c r="A96" s="162" t="s">
        <v>1748</v>
      </c>
      <c r="B96" s="162" t="s">
        <v>1427</v>
      </c>
      <c r="C96" s="163" t="s">
        <v>1608</v>
      </c>
      <c r="D96" s="163" t="s">
        <v>1609</v>
      </c>
      <c r="E96" s="338" t="s">
        <v>1445</v>
      </c>
      <c r="F96" s="162" t="s">
        <v>1431</v>
      </c>
      <c r="G96" s="338">
        <v>2333</v>
      </c>
      <c r="H96" s="176" t="s">
        <v>1446</v>
      </c>
      <c r="I96" s="177">
        <v>0.3541666666666667</v>
      </c>
      <c r="J96" s="162" t="s">
        <v>1447</v>
      </c>
      <c r="K96" s="339" t="s">
        <v>1448</v>
      </c>
      <c r="L96" s="339" t="s">
        <v>1448</v>
      </c>
      <c r="M96" s="339" t="s">
        <v>1448</v>
      </c>
      <c r="N96" s="339" t="s">
        <v>1448</v>
      </c>
      <c r="O96" s="339" t="s">
        <v>1448</v>
      </c>
      <c r="Q96" s="339" t="s">
        <v>1347</v>
      </c>
      <c r="R96" s="339" t="s">
        <v>1347</v>
      </c>
      <c r="S96" s="339" t="s">
        <v>1347</v>
      </c>
      <c r="T96" s="339" t="s">
        <v>1347</v>
      </c>
      <c r="U96" s="339" t="s">
        <v>1347</v>
      </c>
      <c r="Y96" s="165">
        <v>2</v>
      </c>
      <c r="Z96" s="162">
        <v>2</v>
      </c>
      <c r="AA96" s="162">
        <v>20</v>
      </c>
      <c r="AB96" s="162">
        <v>24</v>
      </c>
      <c r="AG96" s="165">
        <v>2</v>
      </c>
      <c r="AH96" s="162">
        <v>2</v>
      </c>
      <c r="AI96" s="162">
        <v>19</v>
      </c>
      <c r="AJ96" s="162">
        <v>25</v>
      </c>
      <c r="AW96" s="157">
        <f t="shared" si="4"/>
        <v>4</v>
      </c>
      <c r="AX96" s="155">
        <f t="shared" si="5"/>
        <v>4</v>
      </c>
      <c r="AY96" s="155">
        <f t="shared" si="6"/>
        <v>39</v>
      </c>
      <c r="AZ96" s="155">
        <f t="shared" si="7"/>
        <v>49</v>
      </c>
      <c r="BA96" s="165">
        <v>0</v>
      </c>
    </row>
    <row r="97" spans="1:53" ht="21.75">
      <c r="A97" s="162" t="s">
        <v>1748</v>
      </c>
      <c r="B97" s="162" t="s">
        <v>1427</v>
      </c>
      <c r="C97" s="163" t="s">
        <v>1613</v>
      </c>
      <c r="D97" s="163" t="s">
        <v>1614</v>
      </c>
      <c r="E97" s="338" t="s">
        <v>1798</v>
      </c>
      <c r="F97" s="162" t="s">
        <v>1431</v>
      </c>
      <c r="G97" s="338">
        <v>2333</v>
      </c>
      <c r="H97" s="176" t="s">
        <v>1799</v>
      </c>
      <c r="I97" s="162" t="s">
        <v>1622</v>
      </c>
      <c r="J97" s="162">
        <v>5</v>
      </c>
      <c r="K97" s="339" t="s">
        <v>286</v>
      </c>
      <c r="L97" s="339" t="s">
        <v>286</v>
      </c>
      <c r="M97" s="339" t="s">
        <v>672</v>
      </c>
      <c r="N97" s="339" t="s">
        <v>672</v>
      </c>
      <c r="O97" s="339" t="s">
        <v>476</v>
      </c>
      <c r="P97" s="340" t="s">
        <v>673</v>
      </c>
      <c r="Q97" s="339" t="s">
        <v>286</v>
      </c>
      <c r="R97" s="339" t="s">
        <v>286</v>
      </c>
      <c r="S97" s="339" t="s">
        <v>672</v>
      </c>
      <c r="T97" s="339" t="s">
        <v>672</v>
      </c>
      <c r="U97" s="339" t="s">
        <v>476</v>
      </c>
      <c r="V97" s="340" t="s">
        <v>673</v>
      </c>
      <c r="Y97" s="165">
        <v>2</v>
      </c>
      <c r="Z97" s="162">
        <v>2</v>
      </c>
      <c r="AA97" s="162">
        <v>185</v>
      </c>
      <c r="AB97" s="162">
        <v>191</v>
      </c>
      <c r="AC97" s="165">
        <v>3</v>
      </c>
      <c r="AD97" s="162">
        <v>4</v>
      </c>
      <c r="AE97" s="162">
        <v>83</v>
      </c>
      <c r="AF97" s="162">
        <v>123</v>
      </c>
      <c r="AG97" s="165">
        <v>5</v>
      </c>
      <c r="AH97" s="162">
        <v>4</v>
      </c>
      <c r="AI97" s="162">
        <v>100</v>
      </c>
      <c r="AJ97" s="162">
        <v>80</v>
      </c>
      <c r="AK97" s="165">
        <v>4</v>
      </c>
      <c r="AL97" s="162">
        <v>2</v>
      </c>
      <c r="AM97" s="162">
        <v>125</v>
      </c>
      <c r="AN97" s="162">
        <v>85</v>
      </c>
      <c r="AO97" s="165">
        <v>3</v>
      </c>
      <c r="AP97" s="162">
        <v>4</v>
      </c>
      <c r="AQ97" s="162">
        <v>43</v>
      </c>
      <c r="AR97" s="162">
        <v>68</v>
      </c>
      <c r="AS97" s="165">
        <v>3</v>
      </c>
      <c r="AT97" s="162">
        <v>4</v>
      </c>
      <c r="AU97" s="162">
        <v>40</v>
      </c>
      <c r="AV97" s="162">
        <v>68</v>
      </c>
      <c r="AW97" s="157">
        <f t="shared" si="4"/>
        <v>20</v>
      </c>
      <c r="AX97" s="155">
        <f t="shared" si="5"/>
        <v>20</v>
      </c>
      <c r="AY97" s="155">
        <f t="shared" si="6"/>
        <v>576</v>
      </c>
      <c r="AZ97" s="155">
        <f t="shared" si="7"/>
        <v>615</v>
      </c>
      <c r="BA97" s="165">
        <v>12</v>
      </c>
    </row>
    <row r="98" spans="1:53" ht="33">
      <c r="A98" s="162" t="s">
        <v>1748</v>
      </c>
      <c r="B98" s="162" t="s">
        <v>1427</v>
      </c>
      <c r="C98" s="163" t="s">
        <v>1800</v>
      </c>
      <c r="D98" s="163" t="s">
        <v>1801</v>
      </c>
      <c r="E98" s="338" t="s">
        <v>1802</v>
      </c>
      <c r="F98" s="162" t="s">
        <v>1803</v>
      </c>
      <c r="G98" s="338">
        <v>2379</v>
      </c>
      <c r="H98" s="176" t="s">
        <v>1804</v>
      </c>
      <c r="I98" s="164">
        <v>0.3854166666666667</v>
      </c>
      <c r="J98" s="162">
        <v>6</v>
      </c>
      <c r="K98" s="339" t="s">
        <v>1475</v>
      </c>
      <c r="L98" s="339" t="s">
        <v>1805</v>
      </c>
      <c r="M98" s="339" t="s">
        <v>1805</v>
      </c>
      <c r="N98" s="339" t="s">
        <v>1475</v>
      </c>
      <c r="O98" s="339" t="s">
        <v>1475</v>
      </c>
      <c r="P98" s="339" t="s">
        <v>1276</v>
      </c>
      <c r="Q98" s="339" t="s">
        <v>1475</v>
      </c>
      <c r="R98" s="339" t="s">
        <v>1805</v>
      </c>
      <c r="S98" s="339" t="s">
        <v>1805</v>
      </c>
      <c r="T98" s="339" t="s">
        <v>1475</v>
      </c>
      <c r="U98" s="339" t="s">
        <v>1475</v>
      </c>
      <c r="V98" s="339" t="s">
        <v>1276</v>
      </c>
      <c r="X98" s="339" t="s">
        <v>1988</v>
      </c>
      <c r="Y98" s="165">
        <v>2</v>
      </c>
      <c r="Z98" s="162">
        <v>3</v>
      </c>
      <c r="AA98" s="162">
        <v>68</v>
      </c>
      <c r="AB98" s="162">
        <v>98</v>
      </c>
      <c r="AC98" s="165">
        <v>2</v>
      </c>
      <c r="AD98" s="162">
        <v>3</v>
      </c>
      <c r="AE98" s="162">
        <v>67</v>
      </c>
      <c r="AF98" s="162">
        <v>97</v>
      </c>
      <c r="AG98" s="165">
        <v>4</v>
      </c>
      <c r="AH98" s="162">
        <v>3</v>
      </c>
      <c r="AI98" s="162">
        <v>133</v>
      </c>
      <c r="AJ98" s="162">
        <v>113</v>
      </c>
      <c r="AK98" s="165">
        <v>4</v>
      </c>
      <c r="AL98" s="162">
        <v>3</v>
      </c>
      <c r="AM98" s="162">
        <v>128</v>
      </c>
      <c r="AN98" s="162">
        <v>98</v>
      </c>
      <c r="AO98" s="165">
        <v>2</v>
      </c>
      <c r="AP98" s="162">
        <v>2</v>
      </c>
      <c r="AQ98" s="162">
        <v>60</v>
      </c>
      <c r="AR98" s="162">
        <v>67</v>
      </c>
      <c r="AS98" s="165">
        <v>3</v>
      </c>
      <c r="AT98" s="162">
        <v>3</v>
      </c>
      <c r="AU98" s="162">
        <v>75</v>
      </c>
      <c r="AV98" s="162">
        <v>80</v>
      </c>
      <c r="AW98" s="157">
        <f t="shared" si="4"/>
        <v>17</v>
      </c>
      <c r="AX98" s="155">
        <f t="shared" si="5"/>
        <v>17</v>
      </c>
      <c r="AY98" s="155">
        <f t="shared" si="6"/>
        <v>531</v>
      </c>
      <c r="AZ98" s="155">
        <f t="shared" si="7"/>
        <v>553</v>
      </c>
      <c r="BA98" s="165">
        <v>5</v>
      </c>
    </row>
    <row r="99" spans="1:53" ht="10.5">
      <c r="A99" s="162" t="s">
        <v>1748</v>
      </c>
      <c r="B99" s="162" t="s">
        <v>1427</v>
      </c>
      <c r="C99" s="163" t="s">
        <v>2172</v>
      </c>
      <c r="D99" s="163" t="s">
        <v>2173</v>
      </c>
      <c r="E99" s="338" t="s">
        <v>2174</v>
      </c>
      <c r="F99" s="162" t="s">
        <v>2175</v>
      </c>
      <c r="G99" s="338">
        <v>2324</v>
      </c>
      <c r="H99" s="176" t="s">
        <v>2176</v>
      </c>
      <c r="I99" s="164">
        <v>0.3958333333333333</v>
      </c>
      <c r="J99" s="162" t="s">
        <v>2177</v>
      </c>
      <c r="L99" s="339" t="s">
        <v>2178</v>
      </c>
      <c r="M99" s="339" t="s">
        <v>1937</v>
      </c>
      <c r="N99" s="339" t="s">
        <v>2179</v>
      </c>
      <c r="R99" s="339" t="s">
        <v>2178</v>
      </c>
      <c r="S99" s="339" t="s">
        <v>1937</v>
      </c>
      <c r="T99" s="339" t="s">
        <v>2179</v>
      </c>
      <c r="V99" s="340"/>
      <c r="AC99" s="165">
        <v>6</v>
      </c>
      <c r="AD99" s="162">
        <v>2</v>
      </c>
      <c r="AE99" s="162">
        <v>78</v>
      </c>
      <c r="AF99" s="162">
        <v>52</v>
      </c>
      <c r="AG99" s="165">
        <v>3</v>
      </c>
      <c r="AH99" s="162">
        <v>4</v>
      </c>
      <c r="AI99" s="162">
        <v>121</v>
      </c>
      <c r="AJ99" s="162">
        <v>158</v>
      </c>
      <c r="AK99" s="165">
        <v>2</v>
      </c>
      <c r="AL99" s="162">
        <v>4</v>
      </c>
      <c r="AM99" s="162">
        <v>51</v>
      </c>
      <c r="AN99" s="162">
        <v>103</v>
      </c>
      <c r="AW99" s="157">
        <f t="shared" si="4"/>
        <v>11</v>
      </c>
      <c r="AX99" s="155">
        <f t="shared" si="5"/>
        <v>10</v>
      </c>
      <c r="AY99" s="155">
        <f t="shared" si="6"/>
        <v>250</v>
      </c>
      <c r="AZ99" s="155">
        <f t="shared" si="7"/>
        <v>313</v>
      </c>
      <c r="BA99" s="165">
        <v>0</v>
      </c>
    </row>
    <row r="100" spans="1:53" ht="21.75">
      <c r="A100" s="162" t="s">
        <v>1748</v>
      </c>
      <c r="B100" s="162" t="s">
        <v>1427</v>
      </c>
      <c r="C100" s="163" t="s">
        <v>2180</v>
      </c>
      <c r="D100" s="163" t="s">
        <v>2181</v>
      </c>
      <c r="E100" s="338" t="s">
        <v>2182</v>
      </c>
      <c r="F100" s="162" t="s">
        <v>2175</v>
      </c>
      <c r="G100" s="338">
        <v>2325</v>
      </c>
      <c r="H100" s="176" t="s">
        <v>2183</v>
      </c>
      <c r="I100" s="164">
        <v>0.40625</v>
      </c>
      <c r="J100" s="162">
        <v>5</v>
      </c>
      <c r="K100" s="339" t="s">
        <v>2184</v>
      </c>
      <c r="L100" s="339" t="s">
        <v>2184</v>
      </c>
      <c r="M100" s="339" t="s">
        <v>2184</v>
      </c>
      <c r="N100" s="339" t="s">
        <v>2184</v>
      </c>
      <c r="O100" s="339" t="s">
        <v>2185</v>
      </c>
      <c r="Q100" s="339" t="s">
        <v>2184</v>
      </c>
      <c r="R100" s="339" t="s">
        <v>2184</v>
      </c>
      <c r="S100" s="339" t="s">
        <v>2184</v>
      </c>
      <c r="T100" s="339" t="s">
        <v>2184</v>
      </c>
      <c r="U100" s="339" t="s">
        <v>2185</v>
      </c>
      <c r="V100" s="340"/>
      <c r="Y100" s="165">
        <v>2</v>
      </c>
      <c r="Z100" s="162">
        <v>1</v>
      </c>
      <c r="AA100" s="162">
        <v>30</v>
      </c>
      <c r="AB100" s="162">
        <v>17</v>
      </c>
      <c r="AC100" s="165">
        <v>0</v>
      </c>
      <c r="AD100" s="162">
        <v>1</v>
      </c>
      <c r="AE100" s="162">
        <v>0</v>
      </c>
      <c r="AF100" s="162">
        <v>24</v>
      </c>
      <c r="AG100" s="165">
        <v>1</v>
      </c>
      <c r="AH100" s="162">
        <v>1</v>
      </c>
      <c r="AI100" s="162">
        <v>17</v>
      </c>
      <c r="AJ100" s="162">
        <v>17</v>
      </c>
      <c r="AK100" s="165">
        <v>1</v>
      </c>
      <c r="AL100" s="162">
        <v>1</v>
      </c>
      <c r="AM100" s="162">
        <v>18</v>
      </c>
      <c r="AN100" s="162">
        <v>18</v>
      </c>
      <c r="AO100" s="165">
        <v>0</v>
      </c>
      <c r="AP100" s="162">
        <v>1</v>
      </c>
      <c r="AQ100" s="162">
        <v>0</v>
      </c>
      <c r="AR100" s="162">
        <v>18</v>
      </c>
      <c r="AW100" s="157">
        <f t="shared" si="4"/>
        <v>4</v>
      </c>
      <c r="AX100" s="155">
        <f t="shared" si="5"/>
        <v>5</v>
      </c>
      <c r="AY100" s="155">
        <f t="shared" si="6"/>
        <v>65</v>
      </c>
      <c r="AZ100" s="155">
        <f t="shared" si="7"/>
        <v>94</v>
      </c>
      <c r="BA100" s="165">
        <v>0</v>
      </c>
    </row>
    <row r="101" spans="1:53" ht="10.5">
      <c r="A101" s="162" t="s">
        <v>1748</v>
      </c>
      <c r="B101" s="162" t="s">
        <v>1427</v>
      </c>
      <c r="C101" s="163" t="s">
        <v>1748</v>
      </c>
      <c r="D101" s="163" t="s">
        <v>2186</v>
      </c>
      <c r="E101" s="338" t="s">
        <v>2187</v>
      </c>
      <c r="F101" s="162" t="s">
        <v>2188</v>
      </c>
      <c r="G101" s="338">
        <v>2346</v>
      </c>
      <c r="H101" s="176" t="s">
        <v>2189</v>
      </c>
      <c r="I101" s="164">
        <v>0.4166666666666667</v>
      </c>
      <c r="J101" s="162" t="s">
        <v>1005</v>
      </c>
      <c r="K101" s="339" t="s">
        <v>888</v>
      </c>
      <c r="L101" s="339" t="s">
        <v>888</v>
      </c>
      <c r="M101" s="339" t="s">
        <v>888</v>
      </c>
      <c r="N101" s="339" t="s">
        <v>888</v>
      </c>
      <c r="O101" s="339" t="s">
        <v>888</v>
      </c>
      <c r="Q101" s="339" t="s">
        <v>888</v>
      </c>
      <c r="R101" s="339" t="s">
        <v>888</v>
      </c>
      <c r="S101" s="339" t="s">
        <v>888</v>
      </c>
      <c r="T101" s="339" t="s">
        <v>888</v>
      </c>
      <c r="U101" s="339" t="s">
        <v>888</v>
      </c>
      <c r="V101" s="340"/>
      <c r="Y101" s="165">
        <v>2</v>
      </c>
      <c r="Z101" s="162">
        <v>3</v>
      </c>
      <c r="AA101" s="162">
        <v>90</v>
      </c>
      <c r="AB101" s="162">
        <v>97</v>
      </c>
      <c r="AC101" s="165">
        <v>2</v>
      </c>
      <c r="AD101" s="162">
        <v>2</v>
      </c>
      <c r="AE101" s="162">
        <v>70</v>
      </c>
      <c r="AF101" s="162">
        <v>71</v>
      </c>
      <c r="AG101" s="165">
        <v>1</v>
      </c>
      <c r="AH101" s="162">
        <v>1</v>
      </c>
      <c r="AI101" s="162">
        <v>70</v>
      </c>
      <c r="AJ101" s="162">
        <v>75</v>
      </c>
      <c r="AK101" s="165">
        <v>2</v>
      </c>
      <c r="AL101" s="162">
        <v>1</v>
      </c>
      <c r="AM101" s="162">
        <v>63</v>
      </c>
      <c r="AN101" s="162">
        <v>52</v>
      </c>
      <c r="AO101" s="165">
        <v>1</v>
      </c>
      <c r="AP101" s="162">
        <v>2</v>
      </c>
      <c r="AQ101" s="162">
        <v>39</v>
      </c>
      <c r="AR101" s="162">
        <v>59</v>
      </c>
      <c r="AW101" s="157">
        <f t="shared" si="4"/>
        <v>8</v>
      </c>
      <c r="AX101" s="155">
        <f t="shared" si="5"/>
        <v>9</v>
      </c>
      <c r="AY101" s="155">
        <f t="shared" si="6"/>
        <v>332</v>
      </c>
      <c r="AZ101" s="155">
        <f t="shared" si="7"/>
        <v>354</v>
      </c>
      <c r="BA101" s="165">
        <v>3</v>
      </c>
    </row>
    <row r="102" spans="1:53" ht="10.5">
      <c r="A102" s="162" t="s">
        <v>1748</v>
      </c>
      <c r="B102" s="162" t="s">
        <v>1427</v>
      </c>
      <c r="C102" s="163" t="s">
        <v>2190</v>
      </c>
      <c r="D102" s="163" t="s">
        <v>2191</v>
      </c>
      <c r="E102" s="338" t="s">
        <v>2192</v>
      </c>
      <c r="F102" s="162" t="s">
        <v>2188</v>
      </c>
      <c r="G102" s="338">
        <v>2346</v>
      </c>
      <c r="H102" s="176" t="s">
        <v>2193</v>
      </c>
      <c r="I102" s="164">
        <v>0.4236111111111111</v>
      </c>
      <c r="J102" s="162">
        <v>6</v>
      </c>
      <c r="K102" s="339" t="s">
        <v>288</v>
      </c>
      <c r="L102" s="339" t="s">
        <v>288</v>
      </c>
      <c r="M102" s="339" t="s">
        <v>288</v>
      </c>
      <c r="N102" s="339" t="s">
        <v>288</v>
      </c>
      <c r="O102" s="339" t="s">
        <v>480</v>
      </c>
      <c r="P102" s="339" t="s">
        <v>480</v>
      </c>
      <c r="Q102" s="339" t="s">
        <v>288</v>
      </c>
      <c r="R102" s="339" t="s">
        <v>288</v>
      </c>
      <c r="S102" s="339" t="s">
        <v>288</v>
      </c>
      <c r="T102" s="339" t="s">
        <v>288</v>
      </c>
      <c r="U102" s="339" t="s">
        <v>480</v>
      </c>
      <c r="V102" s="339" t="s">
        <v>480</v>
      </c>
      <c r="Y102" s="165">
        <v>3</v>
      </c>
      <c r="Z102" s="162">
        <v>3</v>
      </c>
      <c r="AA102" s="162">
        <v>120</v>
      </c>
      <c r="AB102" s="162">
        <v>126</v>
      </c>
      <c r="AC102" s="165">
        <v>4</v>
      </c>
      <c r="AD102" s="162">
        <v>6</v>
      </c>
      <c r="AE102" s="162">
        <v>180</v>
      </c>
      <c r="AF102" s="162">
        <v>229</v>
      </c>
      <c r="AG102" s="165">
        <v>7</v>
      </c>
      <c r="AH102" s="162">
        <v>4</v>
      </c>
      <c r="AI102" s="162">
        <v>186</v>
      </c>
      <c r="AJ102" s="162">
        <v>130</v>
      </c>
      <c r="AK102" s="165">
        <v>6</v>
      </c>
      <c r="AL102" s="162">
        <v>4</v>
      </c>
      <c r="AM102" s="162">
        <v>190</v>
      </c>
      <c r="AN102" s="162">
        <v>151</v>
      </c>
      <c r="AO102" s="165">
        <v>5</v>
      </c>
      <c r="AP102" s="162">
        <v>4</v>
      </c>
      <c r="AQ102" s="162">
        <v>207</v>
      </c>
      <c r="AR102" s="162">
        <v>177</v>
      </c>
      <c r="AS102" s="165">
        <v>4</v>
      </c>
      <c r="AT102" s="162">
        <v>4</v>
      </c>
      <c r="AU102" s="162">
        <v>130</v>
      </c>
      <c r="AV102" s="162">
        <v>138</v>
      </c>
      <c r="AW102" s="157">
        <f t="shared" si="4"/>
        <v>29</v>
      </c>
      <c r="AX102" s="155">
        <f t="shared" si="5"/>
        <v>25</v>
      </c>
      <c r="AY102" s="155">
        <f t="shared" si="6"/>
        <v>1013</v>
      </c>
      <c r="AZ102" s="155">
        <f t="shared" si="7"/>
        <v>951</v>
      </c>
      <c r="BA102" s="165">
        <v>5</v>
      </c>
    </row>
    <row r="103" spans="1:53" ht="21.75">
      <c r="A103" s="162" t="s">
        <v>1504</v>
      </c>
      <c r="B103" s="162" t="s">
        <v>1427</v>
      </c>
      <c r="C103" s="163" t="s">
        <v>2194</v>
      </c>
      <c r="D103" s="163" t="s">
        <v>2195</v>
      </c>
      <c r="E103" s="338" t="s">
        <v>2196</v>
      </c>
      <c r="F103" s="162" t="s">
        <v>2197</v>
      </c>
      <c r="G103" s="338">
        <v>2347</v>
      </c>
      <c r="H103" s="176" t="s">
        <v>2198</v>
      </c>
      <c r="I103" s="164">
        <v>0.43402777777777773</v>
      </c>
      <c r="J103" s="162" t="s">
        <v>1005</v>
      </c>
      <c r="K103" s="339" t="s">
        <v>2199</v>
      </c>
      <c r="L103" s="339" t="s">
        <v>2199</v>
      </c>
      <c r="M103" s="339" t="s">
        <v>2199</v>
      </c>
      <c r="N103" s="339" t="s">
        <v>2199</v>
      </c>
      <c r="O103" s="339" t="s">
        <v>2199</v>
      </c>
      <c r="Q103" s="339" t="s">
        <v>2199</v>
      </c>
      <c r="R103" s="339" t="s">
        <v>2199</v>
      </c>
      <c r="S103" s="339" t="s">
        <v>2199</v>
      </c>
      <c r="T103" s="339" t="s">
        <v>2199</v>
      </c>
      <c r="U103" s="339" t="s">
        <v>2199</v>
      </c>
      <c r="Y103" s="165">
        <v>1</v>
      </c>
      <c r="Z103" s="162">
        <v>1</v>
      </c>
      <c r="AA103" s="162">
        <v>5</v>
      </c>
      <c r="AB103" s="162">
        <v>5</v>
      </c>
      <c r="AC103" s="165">
        <v>2</v>
      </c>
      <c r="AD103" s="162">
        <v>1</v>
      </c>
      <c r="AE103" s="162">
        <v>8</v>
      </c>
      <c r="AF103" s="162">
        <v>8</v>
      </c>
      <c r="AG103" s="165">
        <v>1</v>
      </c>
      <c r="AH103" s="162">
        <v>1</v>
      </c>
      <c r="AI103" s="162">
        <v>4</v>
      </c>
      <c r="AJ103" s="162">
        <v>4</v>
      </c>
      <c r="AK103" s="165">
        <v>0</v>
      </c>
      <c r="AL103" s="162">
        <v>1</v>
      </c>
      <c r="AN103" s="162">
        <v>5</v>
      </c>
      <c r="AO103" s="165">
        <v>1</v>
      </c>
      <c r="AP103" s="162">
        <v>1</v>
      </c>
      <c r="AQ103" s="162">
        <v>3</v>
      </c>
      <c r="AR103" s="162">
        <v>11</v>
      </c>
      <c r="AW103" s="157">
        <f t="shared" si="4"/>
        <v>5</v>
      </c>
      <c r="AX103" s="155">
        <f t="shared" si="5"/>
        <v>5</v>
      </c>
      <c r="AY103" s="155">
        <f t="shared" si="6"/>
        <v>20</v>
      </c>
      <c r="AZ103" s="155">
        <f t="shared" si="7"/>
        <v>33</v>
      </c>
      <c r="BA103" s="165">
        <v>1</v>
      </c>
    </row>
    <row r="104" spans="1:53" ht="38.25" customHeight="1">
      <c r="A104" s="162" t="s">
        <v>1748</v>
      </c>
      <c r="B104" s="162" t="s">
        <v>1427</v>
      </c>
      <c r="C104" s="163" t="s">
        <v>2200</v>
      </c>
      <c r="D104" s="163" t="s">
        <v>2018</v>
      </c>
      <c r="E104" s="338" t="s">
        <v>2019</v>
      </c>
      <c r="F104" s="162" t="s">
        <v>2197</v>
      </c>
      <c r="G104" s="338">
        <v>2347</v>
      </c>
      <c r="H104" s="176" t="s">
        <v>2020</v>
      </c>
      <c r="I104" s="164">
        <v>0.44097222222222227</v>
      </c>
      <c r="J104" s="162">
        <v>6</v>
      </c>
      <c r="K104" s="339" t="s">
        <v>663</v>
      </c>
      <c r="L104" s="339" t="s">
        <v>288</v>
      </c>
      <c r="M104" s="339" t="s">
        <v>285</v>
      </c>
      <c r="N104" s="339" t="s">
        <v>288</v>
      </c>
      <c r="O104" s="339" t="s">
        <v>663</v>
      </c>
      <c r="P104" s="340" t="s">
        <v>473</v>
      </c>
      <c r="Q104" s="339" t="s">
        <v>663</v>
      </c>
      <c r="R104" s="339" t="s">
        <v>288</v>
      </c>
      <c r="S104" s="339" t="s">
        <v>285</v>
      </c>
      <c r="T104" s="339" t="s">
        <v>288</v>
      </c>
      <c r="U104" s="339" t="s">
        <v>663</v>
      </c>
      <c r="V104" s="340" t="s">
        <v>473</v>
      </c>
      <c r="W104" s="339" t="s">
        <v>2021</v>
      </c>
      <c r="Y104" s="165">
        <v>2</v>
      </c>
      <c r="Z104" s="162">
        <v>1</v>
      </c>
      <c r="AA104" s="162">
        <v>67</v>
      </c>
      <c r="AB104" s="162">
        <v>47</v>
      </c>
      <c r="AC104" s="165">
        <v>4</v>
      </c>
      <c r="AD104" s="162">
        <v>3</v>
      </c>
      <c r="AE104" s="162">
        <v>125</v>
      </c>
      <c r="AF104" s="162">
        <v>107</v>
      </c>
      <c r="AG104" s="165">
        <v>4</v>
      </c>
      <c r="AH104" s="162">
        <v>4</v>
      </c>
      <c r="AI104" s="162">
        <v>125</v>
      </c>
      <c r="AJ104" s="162">
        <v>128</v>
      </c>
      <c r="AK104" s="165">
        <v>4</v>
      </c>
      <c r="AL104" s="162">
        <v>4</v>
      </c>
      <c r="AM104" s="162">
        <v>140</v>
      </c>
      <c r="AN104" s="162">
        <v>147</v>
      </c>
      <c r="AO104" s="165">
        <v>4</v>
      </c>
      <c r="AP104" s="162">
        <v>2</v>
      </c>
      <c r="AQ104" s="162">
        <v>82</v>
      </c>
      <c r="AR104" s="162">
        <v>66</v>
      </c>
      <c r="AW104" s="157">
        <f t="shared" si="4"/>
        <v>18</v>
      </c>
      <c r="AX104" s="155">
        <f t="shared" si="5"/>
        <v>14</v>
      </c>
      <c r="AY104" s="155">
        <f t="shared" si="6"/>
        <v>539</v>
      </c>
      <c r="AZ104" s="155">
        <f t="shared" si="7"/>
        <v>495</v>
      </c>
      <c r="BA104" s="165">
        <v>3</v>
      </c>
    </row>
    <row r="105" spans="1:53" ht="21.75">
      <c r="A105" s="162" t="s">
        <v>1748</v>
      </c>
      <c r="B105" s="162" t="s">
        <v>1427</v>
      </c>
      <c r="C105" s="163" t="s">
        <v>2022</v>
      </c>
      <c r="D105" s="163" t="s">
        <v>2023</v>
      </c>
      <c r="E105" s="338" t="s">
        <v>2024</v>
      </c>
      <c r="F105" s="162" t="s">
        <v>2025</v>
      </c>
      <c r="G105" s="338">
        <v>2717</v>
      </c>
      <c r="H105" s="176" t="s">
        <v>2026</v>
      </c>
      <c r="I105" s="164">
        <v>0.46875</v>
      </c>
      <c r="J105" s="162" t="s">
        <v>2027</v>
      </c>
      <c r="L105" s="339" t="s">
        <v>287</v>
      </c>
      <c r="N105" s="339" t="s">
        <v>287</v>
      </c>
      <c r="R105" s="339" t="s">
        <v>287</v>
      </c>
      <c r="T105" s="339" t="s">
        <v>287</v>
      </c>
      <c r="V105" s="340"/>
      <c r="AC105" s="165">
        <v>3</v>
      </c>
      <c r="AD105" s="162">
        <v>3</v>
      </c>
      <c r="AE105" s="162">
        <v>80</v>
      </c>
      <c r="AF105" s="162">
        <v>85</v>
      </c>
      <c r="AK105" s="165">
        <v>3</v>
      </c>
      <c r="AL105" s="162">
        <v>3</v>
      </c>
      <c r="AM105" s="162">
        <v>85</v>
      </c>
      <c r="AN105" s="162">
        <v>89</v>
      </c>
      <c r="AW105" s="157">
        <f t="shared" si="4"/>
        <v>6</v>
      </c>
      <c r="AX105" s="155">
        <f t="shared" si="5"/>
        <v>6</v>
      </c>
      <c r="AY105" s="155">
        <f t="shared" si="6"/>
        <v>165</v>
      </c>
      <c r="AZ105" s="155">
        <f t="shared" si="7"/>
        <v>174</v>
      </c>
      <c r="BA105" s="165">
        <v>0</v>
      </c>
    </row>
    <row r="106" spans="1:53" ht="10.5">
      <c r="A106" s="162" t="s">
        <v>1748</v>
      </c>
      <c r="B106" s="162" t="s">
        <v>1427</v>
      </c>
      <c r="C106" s="163" t="s">
        <v>2028</v>
      </c>
      <c r="D106" s="163" t="s">
        <v>2029</v>
      </c>
      <c r="E106" s="338" t="s">
        <v>2030</v>
      </c>
      <c r="F106" s="162" t="s">
        <v>2031</v>
      </c>
      <c r="G106" s="338">
        <v>2767</v>
      </c>
      <c r="H106" s="176" t="s">
        <v>2032</v>
      </c>
      <c r="I106" s="164">
        <v>0.4895833333333333</v>
      </c>
      <c r="J106" s="162" t="s">
        <v>1005</v>
      </c>
      <c r="K106" s="339" t="s">
        <v>288</v>
      </c>
      <c r="L106" s="339" t="s">
        <v>288</v>
      </c>
      <c r="M106" s="339" t="s">
        <v>288</v>
      </c>
      <c r="N106" s="339" t="s">
        <v>2033</v>
      </c>
      <c r="O106" s="339" t="s">
        <v>477</v>
      </c>
      <c r="Q106" s="339" t="s">
        <v>288</v>
      </c>
      <c r="R106" s="339" t="s">
        <v>288</v>
      </c>
      <c r="S106" s="339" t="s">
        <v>288</v>
      </c>
      <c r="T106" s="339" t="s">
        <v>2033</v>
      </c>
      <c r="U106" s="339" t="s">
        <v>477</v>
      </c>
      <c r="V106" s="340"/>
      <c r="Y106" s="165">
        <v>3</v>
      </c>
      <c r="Z106" s="162">
        <v>4</v>
      </c>
      <c r="AA106" s="162">
        <v>104</v>
      </c>
      <c r="AB106" s="162">
        <v>124</v>
      </c>
      <c r="AC106" s="165">
        <v>3</v>
      </c>
      <c r="AD106" s="162">
        <v>3</v>
      </c>
      <c r="AE106" s="162">
        <v>80</v>
      </c>
      <c r="AF106" s="162">
        <v>89</v>
      </c>
      <c r="AG106" s="165">
        <v>3</v>
      </c>
      <c r="AH106" s="162">
        <v>4</v>
      </c>
      <c r="AI106" s="162">
        <v>130</v>
      </c>
      <c r="AJ106" s="162">
        <v>1501</v>
      </c>
      <c r="AK106" s="165">
        <v>3</v>
      </c>
      <c r="AL106" s="162">
        <v>2</v>
      </c>
      <c r="AM106" s="162">
        <v>106</v>
      </c>
      <c r="AN106" s="162">
        <v>76</v>
      </c>
      <c r="AO106" s="165">
        <v>3</v>
      </c>
      <c r="AP106" s="162">
        <v>2</v>
      </c>
      <c r="AQ106" s="162">
        <v>94</v>
      </c>
      <c r="AR106" s="162">
        <v>64</v>
      </c>
      <c r="AW106" s="157">
        <f t="shared" si="4"/>
        <v>15</v>
      </c>
      <c r="AX106" s="155">
        <f t="shared" si="5"/>
        <v>15</v>
      </c>
      <c r="AY106" s="155">
        <f t="shared" si="6"/>
        <v>514</v>
      </c>
      <c r="AZ106" s="155">
        <f t="shared" si="7"/>
        <v>1854</v>
      </c>
      <c r="BA106" s="165">
        <v>3</v>
      </c>
    </row>
    <row r="107" spans="1:53" ht="21.75">
      <c r="A107" s="162" t="s">
        <v>1748</v>
      </c>
      <c r="B107" s="162" t="s">
        <v>1427</v>
      </c>
      <c r="C107" s="163" t="s">
        <v>1853</v>
      </c>
      <c r="D107" s="163" t="s">
        <v>1854</v>
      </c>
      <c r="E107" s="338" t="s">
        <v>1855</v>
      </c>
      <c r="F107" s="162" t="s">
        <v>1856</v>
      </c>
      <c r="G107" s="338">
        <v>2780</v>
      </c>
      <c r="H107" s="176" t="s">
        <v>1675</v>
      </c>
      <c r="I107" s="162" t="s">
        <v>1643</v>
      </c>
      <c r="J107" s="162">
        <v>5</v>
      </c>
      <c r="K107" s="339" t="s">
        <v>1673</v>
      </c>
      <c r="L107" s="339" t="s">
        <v>1673</v>
      </c>
      <c r="M107" s="339" t="s">
        <v>1673</v>
      </c>
      <c r="N107" s="339" t="s">
        <v>1673</v>
      </c>
      <c r="O107" s="339" t="s">
        <v>1673</v>
      </c>
      <c r="Q107" s="339" t="s">
        <v>1673</v>
      </c>
      <c r="R107" s="339" t="s">
        <v>1673</v>
      </c>
      <c r="S107" s="339" t="s">
        <v>1673</v>
      </c>
      <c r="T107" s="339" t="s">
        <v>1673</v>
      </c>
      <c r="U107" s="339" t="s">
        <v>1673</v>
      </c>
      <c r="V107" s="340"/>
      <c r="Y107" s="165">
        <v>1</v>
      </c>
      <c r="Z107" s="162">
        <v>1</v>
      </c>
      <c r="AA107" s="162">
        <v>10</v>
      </c>
      <c r="AB107" s="162">
        <v>11</v>
      </c>
      <c r="AC107" s="165">
        <v>0</v>
      </c>
      <c r="AD107" s="162">
        <v>0</v>
      </c>
      <c r="AE107" s="162">
        <v>0</v>
      </c>
      <c r="AF107" s="162">
        <v>2</v>
      </c>
      <c r="AG107" s="165">
        <v>1</v>
      </c>
      <c r="AH107" s="162">
        <v>1</v>
      </c>
      <c r="AI107" s="162">
        <v>4</v>
      </c>
      <c r="AJ107" s="162">
        <v>4</v>
      </c>
      <c r="AK107" s="165">
        <v>1</v>
      </c>
      <c r="AL107" s="162">
        <v>1</v>
      </c>
      <c r="AM107" s="162">
        <v>7</v>
      </c>
      <c r="AN107" s="162">
        <v>7</v>
      </c>
      <c r="AO107" s="165">
        <v>1</v>
      </c>
      <c r="AP107" s="162">
        <v>1</v>
      </c>
      <c r="AQ107" s="162">
        <v>4</v>
      </c>
      <c r="AR107" s="162">
        <v>4</v>
      </c>
      <c r="AW107" s="157">
        <f t="shared" si="4"/>
        <v>4</v>
      </c>
      <c r="AX107" s="155">
        <f t="shared" si="5"/>
        <v>4</v>
      </c>
      <c r="AY107" s="155">
        <f t="shared" si="6"/>
        <v>25</v>
      </c>
      <c r="AZ107" s="155">
        <f t="shared" si="7"/>
        <v>28</v>
      </c>
      <c r="BA107" s="165">
        <v>2</v>
      </c>
    </row>
    <row r="108" spans="1:53" ht="43.5">
      <c r="A108" s="162" t="s">
        <v>1748</v>
      </c>
      <c r="B108" s="162" t="s">
        <v>1427</v>
      </c>
      <c r="C108" s="163" t="s">
        <v>1674</v>
      </c>
      <c r="D108" s="163" t="s">
        <v>1511</v>
      </c>
      <c r="E108" s="338" t="s">
        <v>1512</v>
      </c>
      <c r="F108" s="162" t="s">
        <v>1856</v>
      </c>
      <c r="G108" s="338">
        <v>2780</v>
      </c>
      <c r="H108" s="176" t="s">
        <v>1513</v>
      </c>
      <c r="I108" s="164">
        <v>0.5069444444444444</v>
      </c>
      <c r="J108" s="162" t="s">
        <v>1005</v>
      </c>
      <c r="K108" s="339" t="s">
        <v>1461</v>
      </c>
      <c r="L108" s="339" t="s">
        <v>1461</v>
      </c>
      <c r="M108" s="339" t="s">
        <v>1461</v>
      </c>
      <c r="N108" s="339" t="s">
        <v>1461</v>
      </c>
      <c r="O108" s="339" t="s">
        <v>1461</v>
      </c>
      <c r="Q108" s="339" t="s">
        <v>1461</v>
      </c>
      <c r="R108" s="339" t="s">
        <v>1461</v>
      </c>
      <c r="S108" s="339" t="s">
        <v>1461</v>
      </c>
      <c r="T108" s="339" t="s">
        <v>1461</v>
      </c>
      <c r="U108" s="339" t="s">
        <v>1461</v>
      </c>
      <c r="V108" s="339" t="s">
        <v>503</v>
      </c>
      <c r="X108" s="339" t="s">
        <v>1514</v>
      </c>
      <c r="Y108" s="165">
        <v>9</v>
      </c>
      <c r="Z108" s="162">
        <v>9</v>
      </c>
      <c r="AA108" s="162">
        <v>350</v>
      </c>
      <c r="AB108" s="162">
        <v>361</v>
      </c>
      <c r="AC108" s="165">
        <v>5</v>
      </c>
      <c r="AD108" s="162">
        <v>6</v>
      </c>
      <c r="AE108" s="162">
        <v>260</v>
      </c>
      <c r="AF108" s="162">
        <v>230</v>
      </c>
      <c r="AG108" s="165">
        <v>6</v>
      </c>
      <c r="AH108" s="162">
        <v>5</v>
      </c>
      <c r="AI108" s="162">
        <v>224</v>
      </c>
      <c r="AJ108" s="162">
        <v>194</v>
      </c>
      <c r="AK108" s="165">
        <v>6</v>
      </c>
      <c r="AL108" s="162">
        <v>4</v>
      </c>
      <c r="AM108" s="162">
        <v>235</v>
      </c>
      <c r="AN108" s="162">
        <v>185</v>
      </c>
      <c r="AO108" s="165">
        <v>6</v>
      </c>
      <c r="AP108" s="162">
        <v>5</v>
      </c>
      <c r="AQ108" s="162">
        <v>242</v>
      </c>
      <c r="AR108" s="162">
        <v>222</v>
      </c>
      <c r="AW108" s="157">
        <f t="shared" si="4"/>
        <v>32</v>
      </c>
      <c r="AX108" s="155">
        <f t="shared" si="5"/>
        <v>29</v>
      </c>
      <c r="AY108" s="155">
        <f t="shared" si="6"/>
        <v>1311</v>
      </c>
      <c r="AZ108" s="155">
        <f t="shared" si="7"/>
        <v>1192</v>
      </c>
      <c r="BA108" s="165">
        <v>10</v>
      </c>
    </row>
    <row r="109" spans="2:53" ht="21.75">
      <c r="B109" s="162" t="s">
        <v>1427</v>
      </c>
      <c r="C109" s="163" t="s">
        <v>1515</v>
      </c>
      <c r="D109" s="163" t="s">
        <v>1516</v>
      </c>
      <c r="E109" s="338" t="s">
        <v>1517</v>
      </c>
      <c r="F109" s="162" t="s">
        <v>1856</v>
      </c>
      <c r="G109" s="338">
        <v>2780</v>
      </c>
      <c r="H109" s="176" t="s">
        <v>1518</v>
      </c>
      <c r="I109" s="177">
        <v>0.5208333333333334</v>
      </c>
      <c r="J109" s="162" t="s">
        <v>555</v>
      </c>
      <c r="K109" s="339" t="s">
        <v>1550</v>
      </c>
      <c r="L109" s="339" t="s">
        <v>1550</v>
      </c>
      <c r="M109" s="339" t="s">
        <v>1550</v>
      </c>
      <c r="N109" s="339" t="s">
        <v>1550</v>
      </c>
      <c r="O109" s="339" t="s">
        <v>1550</v>
      </c>
      <c r="Q109" s="339" t="s">
        <v>1550</v>
      </c>
      <c r="R109" s="339" t="s">
        <v>1550</v>
      </c>
      <c r="S109" s="339" t="s">
        <v>1550</v>
      </c>
      <c r="T109" s="339" t="s">
        <v>1550</v>
      </c>
      <c r="U109" s="339" t="s">
        <v>1550</v>
      </c>
      <c r="AG109" s="165">
        <v>1</v>
      </c>
      <c r="AH109" s="162">
        <v>0</v>
      </c>
      <c r="AI109" s="162">
        <v>1</v>
      </c>
      <c r="AW109" s="157">
        <f t="shared" si="4"/>
        <v>1</v>
      </c>
      <c r="AX109" s="155">
        <f t="shared" si="5"/>
        <v>0</v>
      </c>
      <c r="AY109" s="155">
        <f t="shared" si="6"/>
        <v>1</v>
      </c>
      <c r="AZ109" s="155">
        <f t="shared" si="7"/>
        <v>0</v>
      </c>
      <c r="BA109" s="165">
        <v>5</v>
      </c>
    </row>
    <row r="110" spans="1:53" ht="10.5">
      <c r="A110" s="162" t="s">
        <v>1748</v>
      </c>
      <c r="B110" s="162" t="s">
        <v>1427</v>
      </c>
      <c r="C110" s="163" t="s">
        <v>1519</v>
      </c>
      <c r="D110" s="163" t="s">
        <v>1520</v>
      </c>
      <c r="E110" s="338" t="s">
        <v>1521</v>
      </c>
      <c r="F110" s="162" t="s">
        <v>1522</v>
      </c>
      <c r="G110" s="338">
        <v>2779</v>
      </c>
      <c r="H110" s="176" t="s">
        <v>1523</v>
      </c>
      <c r="I110" s="177">
        <v>0.5277777777777778</v>
      </c>
      <c r="J110" s="162" t="s">
        <v>1524</v>
      </c>
      <c r="K110" s="339" t="s">
        <v>1012</v>
      </c>
      <c r="L110" s="339" t="s">
        <v>1490</v>
      </c>
      <c r="M110" s="339" t="s">
        <v>1729</v>
      </c>
      <c r="N110" s="339" t="s">
        <v>1729</v>
      </c>
      <c r="O110" s="339" t="s">
        <v>1692</v>
      </c>
      <c r="Q110" s="339" t="s">
        <v>1012</v>
      </c>
      <c r="R110" s="339" t="s">
        <v>1490</v>
      </c>
      <c r="S110" s="339" t="s">
        <v>1729</v>
      </c>
      <c r="T110" s="339" t="s">
        <v>1729</v>
      </c>
      <c r="U110" s="339" t="s">
        <v>1692</v>
      </c>
      <c r="V110" s="339" t="s">
        <v>1692</v>
      </c>
      <c r="AC110" s="165">
        <v>4</v>
      </c>
      <c r="AD110" s="162">
        <v>4</v>
      </c>
      <c r="AE110" s="162">
        <v>113</v>
      </c>
      <c r="AF110" s="162">
        <v>133</v>
      </c>
      <c r="AG110" s="165">
        <v>1</v>
      </c>
      <c r="AH110" s="162">
        <v>2</v>
      </c>
      <c r="AI110" s="162">
        <v>31</v>
      </c>
      <c r="AJ110" s="162">
        <v>61</v>
      </c>
      <c r="AK110" s="165">
        <v>2</v>
      </c>
      <c r="AL110" s="162">
        <v>1</v>
      </c>
      <c r="AM110" s="162">
        <v>58</v>
      </c>
      <c r="AN110" s="162">
        <v>48</v>
      </c>
      <c r="AO110" s="165">
        <v>2</v>
      </c>
      <c r="AP110" s="162">
        <v>3</v>
      </c>
      <c r="AQ110" s="162">
        <v>71</v>
      </c>
      <c r="AR110" s="162">
        <v>95</v>
      </c>
      <c r="AW110" s="157">
        <f t="shared" si="4"/>
        <v>9</v>
      </c>
      <c r="AX110" s="155">
        <f t="shared" si="5"/>
        <v>10</v>
      </c>
      <c r="AY110" s="155">
        <f t="shared" si="6"/>
        <v>273</v>
      </c>
      <c r="AZ110" s="155">
        <f t="shared" si="7"/>
        <v>337</v>
      </c>
      <c r="BA110" s="165">
        <v>0</v>
      </c>
    </row>
    <row r="111" spans="1:53" ht="21.75">
      <c r="A111" s="162" t="s">
        <v>1748</v>
      </c>
      <c r="B111" s="162" t="s">
        <v>1427</v>
      </c>
      <c r="C111" s="163" t="s">
        <v>1693</v>
      </c>
      <c r="D111" s="163" t="s">
        <v>1694</v>
      </c>
      <c r="E111" s="338" t="s">
        <v>1695</v>
      </c>
      <c r="F111" s="162" t="s">
        <v>1696</v>
      </c>
      <c r="G111" s="338">
        <v>2702</v>
      </c>
      <c r="H111" s="176" t="s">
        <v>1697</v>
      </c>
      <c r="I111" s="177">
        <v>0.53125</v>
      </c>
      <c r="J111" s="162" t="s">
        <v>1698</v>
      </c>
      <c r="Y111" s="165">
        <v>2</v>
      </c>
      <c r="Z111" s="162">
        <v>1</v>
      </c>
      <c r="AA111" s="162">
        <v>50</v>
      </c>
      <c r="AB111" s="162">
        <v>44</v>
      </c>
      <c r="AW111" s="157">
        <f t="shared" si="4"/>
        <v>2</v>
      </c>
      <c r="AX111" s="155">
        <f t="shared" si="5"/>
        <v>1</v>
      </c>
      <c r="AY111" s="155">
        <f t="shared" si="6"/>
        <v>50</v>
      </c>
      <c r="AZ111" s="155">
        <f t="shared" si="7"/>
        <v>44</v>
      </c>
      <c r="BA111" s="165">
        <v>7</v>
      </c>
    </row>
    <row r="112" spans="1:53" ht="10.5">
      <c r="A112" s="162" t="s">
        <v>1748</v>
      </c>
      <c r="B112" s="162" t="s">
        <v>1427</v>
      </c>
      <c r="C112" s="163" t="s">
        <v>1530</v>
      </c>
      <c r="D112" s="163" t="s">
        <v>1531</v>
      </c>
      <c r="E112" s="338" t="s">
        <v>1532</v>
      </c>
      <c r="F112" s="162" t="s">
        <v>1707</v>
      </c>
      <c r="G112" s="338">
        <v>2715</v>
      </c>
      <c r="H112" s="176" t="s">
        <v>1708</v>
      </c>
      <c r="I112" s="177">
        <v>0.041666666666666664</v>
      </c>
      <c r="J112" s="162">
        <v>5</v>
      </c>
      <c r="K112" s="339" t="s">
        <v>478</v>
      </c>
      <c r="L112" s="339" t="s">
        <v>1644</v>
      </c>
      <c r="M112" s="339" t="s">
        <v>1644</v>
      </c>
      <c r="N112" s="339" t="s">
        <v>1644</v>
      </c>
      <c r="O112" s="339" t="s">
        <v>478</v>
      </c>
      <c r="Q112" s="339" t="s">
        <v>478</v>
      </c>
      <c r="R112" s="339" t="s">
        <v>1644</v>
      </c>
      <c r="S112" s="339" t="s">
        <v>1644</v>
      </c>
      <c r="T112" s="339" t="s">
        <v>1644</v>
      </c>
      <c r="U112" s="339" t="s">
        <v>478</v>
      </c>
      <c r="Y112" s="165">
        <v>3</v>
      </c>
      <c r="Z112" s="162">
        <v>1</v>
      </c>
      <c r="AA112" s="162">
        <v>60</v>
      </c>
      <c r="AB112" s="162">
        <v>20</v>
      </c>
      <c r="AC112" s="165">
        <v>2</v>
      </c>
      <c r="AD112" s="162">
        <v>2</v>
      </c>
      <c r="AE112" s="162">
        <v>40</v>
      </c>
      <c r="AF112" s="162">
        <v>40</v>
      </c>
      <c r="AG112" s="165">
        <v>2</v>
      </c>
      <c r="AH112" s="162">
        <v>3</v>
      </c>
      <c r="AI112" s="162">
        <v>64</v>
      </c>
      <c r="AJ112" s="162">
        <v>94</v>
      </c>
      <c r="AK112" s="165">
        <v>2</v>
      </c>
      <c r="AL112" s="162">
        <v>2</v>
      </c>
      <c r="AM112" s="162">
        <v>71</v>
      </c>
      <c r="AN112" s="162">
        <v>70</v>
      </c>
      <c r="AO112" s="165">
        <v>2</v>
      </c>
      <c r="AP112" s="162">
        <v>2</v>
      </c>
      <c r="AQ112" s="162">
        <v>80</v>
      </c>
      <c r="AR112" s="162">
        <v>82</v>
      </c>
      <c r="AW112" s="157">
        <f t="shared" si="4"/>
        <v>11</v>
      </c>
      <c r="AX112" s="155">
        <f t="shared" si="5"/>
        <v>10</v>
      </c>
      <c r="AY112" s="155">
        <f t="shared" si="6"/>
        <v>315</v>
      </c>
      <c r="AZ112" s="155">
        <f t="shared" si="7"/>
        <v>306</v>
      </c>
      <c r="BA112" s="165">
        <v>3</v>
      </c>
    </row>
    <row r="113" spans="1:53" ht="21.75">
      <c r="A113" s="162" t="s">
        <v>1748</v>
      </c>
      <c r="B113" s="162" t="s">
        <v>1427</v>
      </c>
      <c r="C113" s="163" t="s">
        <v>1709</v>
      </c>
      <c r="D113" s="163" t="s">
        <v>1889</v>
      </c>
      <c r="E113" s="338" t="s">
        <v>1890</v>
      </c>
      <c r="F113" s="162" t="s">
        <v>1891</v>
      </c>
      <c r="G113" s="338">
        <v>2769</v>
      </c>
      <c r="H113" s="176" t="s">
        <v>1892</v>
      </c>
      <c r="I113" s="177">
        <v>0.052083333333333336</v>
      </c>
      <c r="J113" s="162" t="s">
        <v>1005</v>
      </c>
      <c r="K113" s="339" t="s">
        <v>1893</v>
      </c>
      <c r="L113" s="339" t="s">
        <v>1893</v>
      </c>
      <c r="M113" s="339" t="s">
        <v>1893</v>
      </c>
      <c r="N113" s="339" t="s">
        <v>1893</v>
      </c>
      <c r="O113" s="339" t="s">
        <v>478</v>
      </c>
      <c r="Q113" s="339" t="s">
        <v>1893</v>
      </c>
      <c r="R113" s="339" t="s">
        <v>1893</v>
      </c>
      <c r="S113" s="339" t="s">
        <v>1893</v>
      </c>
      <c r="T113" s="339" t="s">
        <v>1893</v>
      </c>
      <c r="U113" s="339" t="s">
        <v>478</v>
      </c>
      <c r="Y113" s="165">
        <v>3</v>
      </c>
      <c r="Z113" s="162">
        <v>3</v>
      </c>
      <c r="AA113" s="162">
        <v>94</v>
      </c>
      <c r="AB113" s="162">
        <v>101</v>
      </c>
      <c r="AC113" s="165">
        <v>2</v>
      </c>
      <c r="AD113" s="162">
        <v>3</v>
      </c>
      <c r="AE113" s="162">
        <v>128</v>
      </c>
      <c r="AF113" s="162">
        <v>112</v>
      </c>
      <c r="AG113" s="165">
        <v>4</v>
      </c>
      <c r="AH113" s="162">
        <v>3</v>
      </c>
      <c r="AI113" s="162">
        <v>104</v>
      </c>
      <c r="AJ113" s="162">
        <v>84</v>
      </c>
      <c r="AK113" s="165">
        <v>2</v>
      </c>
      <c r="AL113" s="162">
        <v>3</v>
      </c>
      <c r="AM113" s="162">
        <v>137</v>
      </c>
      <c r="AN113" s="162">
        <v>117</v>
      </c>
      <c r="AO113" s="165">
        <v>3</v>
      </c>
      <c r="AP113" s="162">
        <v>3</v>
      </c>
      <c r="AQ113" s="162">
        <v>80</v>
      </c>
      <c r="AR113" s="162">
        <v>86</v>
      </c>
      <c r="AW113" s="157">
        <f t="shared" si="4"/>
        <v>14</v>
      </c>
      <c r="AX113" s="155">
        <f t="shared" si="5"/>
        <v>15</v>
      </c>
      <c r="AY113" s="155">
        <f t="shared" si="6"/>
        <v>543</v>
      </c>
      <c r="AZ113" s="155">
        <f t="shared" si="7"/>
        <v>500</v>
      </c>
      <c r="BA113" s="165">
        <v>2</v>
      </c>
    </row>
    <row r="114" spans="2:53" ht="21.75">
      <c r="B114" s="162" t="s">
        <v>1427</v>
      </c>
      <c r="C114" s="163" t="s">
        <v>1894</v>
      </c>
      <c r="D114" s="163" t="s">
        <v>1895</v>
      </c>
      <c r="E114" s="338" t="s">
        <v>1896</v>
      </c>
      <c r="F114" s="162" t="s">
        <v>1897</v>
      </c>
      <c r="G114" s="338">
        <v>2766</v>
      </c>
      <c r="H114" s="176" t="s">
        <v>2076</v>
      </c>
      <c r="I114" s="164">
        <v>0.5729166666666666</v>
      </c>
      <c r="J114" s="162" t="s">
        <v>1005</v>
      </c>
      <c r="K114" s="339" t="s">
        <v>2077</v>
      </c>
      <c r="L114" s="339" t="s">
        <v>2077</v>
      </c>
      <c r="M114" s="339" t="s">
        <v>2077</v>
      </c>
      <c r="N114" s="339" t="s">
        <v>888</v>
      </c>
      <c r="O114" s="339" t="s">
        <v>888</v>
      </c>
      <c r="Q114" s="339" t="s">
        <v>2077</v>
      </c>
      <c r="R114" s="339" t="s">
        <v>2077</v>
      </c>
      <c r="S114" s="339" t="s">
        <v>2077</v>
      </c>
      <c r="T114" s="339" t="s">
        <v>888</v>
      </c>
      <c r="U114" s="339" t="s">
        <v>888</v>
      </c>
      <c r="Y114" s="165">
        <v>1</v>
      </c>
      <c r="Z114" s="162">
        <v>1</v>
      </c>
      <c r="AA114" s="162">
        <v>2</v>
      </c>
      <c r="AB114" s="162">
        <v>2</v>
      </c>
      <c r="AC114" s="165">
        <v>0</v>
      </c>
      <c r="AD114" s="162">
        <v>1</v>
      </c>
      <c r="AE114" s="162">
        <v>0</v>
      </c>
      <c r="AF114" s="162">
        <v>6</v>
      </c>
      <c r="AG114" s="165">
        <v>1</v>
      </c>
      <c r="AH114" s="162">
        <v>1</v>
      </c>
      <c r="AI114" s="162">
        <v>2</v>
      </c>
      <c r="AJ114" s="162">
        <v>5</v>
      </c>
      <c r="AK114" s="165">
        <v>1</v>
      </c>
      <c r="AL114" s="162">
        <v>1</v>
      </c>
      <c r="AM114" s="162">
        <v>8</v>
      </c>
      <c r="AN114" s="162">
        <v>12</v>
      </c>
      <c r="AO114" s="165">
        <v>1</v>
      </c>
      <c r="AP114" s="162">
        <v>1</v>
      </c>
      <c r="AQ114" s="162">
        <v>4</v>
      </c>
      <c r="AR114" s="162">
        <v>4</v>
      </c>
      <c r="AW114" s="157">
        <f t="shared" si="4"/>
        <v>4</v>
      </c>
      <c r="AX114" s="155">
        <f t="shared" si="5"/>
        <v>5</v>
      </c>
      <c r="AY114" s="155">
        <f t="shared" si="6"/>
        <v>16</v>
      </c>
      <c r="AZ114" s="155">
        <f t="shared" si="7"/>
        <v>29</v>
      </c>
      <c r="BA114" s="165">
        <v>1</v>
      </c>
    </row>
    <row r="115" spans="1:53" ht="10.5">
      <c r="A115" s="162" t="s">
        <v>1748</v>
      </c>
      <c r="B115" s="162" t="s">
        <v>1427</v>
      </c>
      <c r="C115" s="163" t="s">
        <v>2078</v>
      </c>
      <c r="D115" s="163" t="s">
        <v>2075</v>
      </c>
      <c r="E115" s="338" t="s">
        <v>2262</v>
      </c>
      <c r="F115" s="162" t="s">
        <v>1897</v>
      </c>
      <c r="G115" s="338">
        <v>2766</v>
      </c>
      <c r="H115" s="176" t="s">
        <v>2263</v>
      </c>
      <c r="I115" s="164">
        <v>0.576388888888889</v>
      </c>
      <c r="J115" s="162" t="s">
        <v>1345</v>
      </c>
      <c r="K115" s="339" t="s">
        <v>1805</v>
      </c>
      <c r="L115" s="339" t="s">
        <v>1805</v>
      </c>
      <c r="M115" s="339" t="s">
        <v>2264</v>
      </c>
      <c r="N115" s="339" t="s">
        <v>2264</v>
      </c>
      <c r="O115" s="339" t="s">
        <v>1012</v>
      </c>
      <c r="P115" s="339" t="s">
        <v>1012</v>
      </c>
      <c r="Q115" s="339" t="s">
        <v>1805</v>
      </c>
      <c r="R115" s="339" t="s">
        <v>1805</v>
      </c>
      <c r="S115" s="339" t="s">
        <v>2264</v>
      </c>
      <c r="T115" s="339" t="s">
        <v>1805</v>
      </c>
      <c r="U115" s="339" t="s">
        <v>1012</v>
      </c>
      <c r="V115" s="339" t="s">
        <v>1012</v>
      </c>
      <c r="Y115" s="165">
        <v>1</v>
      </c>
      <c r="Z115" s="162">
        <v>2</v>
      </c>
      <c r="AA115" s="162">
        <v>144</v>
      </c>
      <c r="AB115" s="162">
        <v>124</v>
      </c>
      <c r="AC115" s="165">
        <v>1</v>
      </c>
      <c r="AD115" s="162">
        <v>2</v>
      </c>
      <c r="AE115" s="162">
        <v>18</v>
      </c>
      <c r="AF115" s="162">
        <v>38</v>
      </c>
      <c r="AG115" s="165">
        <v>2</v>
      </c>
      <c r="AH115" s="162">
        <v>2</v>
      </c>
      <c r="AI115" s="162">
        <v>40</v>
      </c>
      <c r="AJ115" s="162">
        <v>44</v>
      </c>
      <c r="AK115" s="165">
        <v>2</v>
      </c>
      <c r="AL115" s="162">
        <v>1</v>
      </c>
      <c r="AM115" s="162">
        <v>58</v>
      </c>
      <c r="AN115" s="162">
        <v>38</v>
      </c>
      <c r="AW115" s="157">
        <f t="shared" si="4"/>
        <v>6</v>
      </c>
      <c r="AX115" s="155">
        <f t="shared" si="5"/>
        <v>7</v>
      </c>
      <c r="AY115" s="155">
        <f t="shared" si="6"/>
        <v>260</v>
      </c>
      <c r="AZ115" s="155">
        <f t="shared" si="7"/>
        <v>244</v>
      </c>
      <c r="BA115" s="165">
        <v>0</v>
      </c>
    </row>
    <row r="116" spans="1:53" ht="33">
      <c r="A116" s="162" t="s">
        <v>1748</v>
      </c>
      <c r="B116" s="162" t="s">
        <v>1427</v>
      </c>
      <c r="C116" s="163" t="s">
        <v>2265</v>
      </c>
      <c r="D116" s="163" t="s">
        <v>2266</v>
      </c>
      <c r="E116" s="338" t="s">
        <v>2267</v>
      </c>
      <c r="F116" s="162" t="s">
        <v>2268</v>
      </c>
      <c r="G116" s="338">
        <v>2375</v>
      </c>
      <c r="H116" s="176" t="s">
        <v>2269</v>
      </c>
      <c r="I116" s="164" t="s">
        <v>2270</v>
      </c>
      <c r="J116" s="162" t="s">
        <v>2271</v>
      </c>
      <c r="K116" s="339" t="s">
        <v>2272</v>
      </c>
      <c r="L116" s="339" t="s">
        <v>2272</v>
      </c>
      <c r="M116" s="339" t="s">
        <v>2272</v>
      </c>
      <c r="N116" s="339" t="s">
        <v>2272</v>
      </c>
      <c r="O116" s="339" t="s">
        <v>2272</v>
      </c>
      <c r="Q116" s="339" t="s">
        <v>1347</v>
      </c>
      <c r="R116" s="339" t="s">
        <v>1347</v>
      </c>
      <c r="S116" s="339" t="s">
        <v>1347</v>
      </c>
      <c r="T116" s="339" t="s">
        <v>1347</v>
      </c>
      <c r="U116" s="339" t="s">
        <v>1347</v>
      </c>
      <c r="X116" s="339" t="s">
        <v>2273</v>
      </c>
      <c r="AC116" s="165">
        <v>1</v>
      </c>
      <c r="AD116" s="162">
        <v>1</v>
      </c>
      <c r="AE116" s="162">
        <v>15</v>
      </c>
      <c r="AF116" s="162">
        <v>19</v>
      </c>
      <c r="AK116" s="165">
        <v>1</v>
      </c>
      <c r="AL116" s="162">
        <v>1</v>
      </c>
      <c r="AM116" s="162">
        <v>10</v>
      </c>
      <c r="AN116" s="162">
        <v>15</v>
      </c>
      <c r="AW116" s="157">
        <f t="shared" si="4"/>
        <v>2</v>
      </c>
      <c r="AX116" s="155">
        <f t="shared" si="5"/>
        <v>2</v>
      </c>
      <c r="AY116" s="155">
        <f t="shared" si="6"/>
        <v>25</v>
      </c>
      <c r="AZ116" s="155">
        <f t="shared" si="7"/>
        <v>34</v>
      </c>
      <c r="BA116" s="165">
        <v>0</v>
      </c>
    </row>
    <row r="117" spans="1:53" ht="33">
      <c r="A117" s="162" t="s">
        <v>1748</v>
      </c>
      <c r="B117" s="162" t="s">
        <v>1427</v>
      </c>
      <c r="C117" s="163" t="s">
        <v>2274</v>
      </c>
      <c r="D117" s="163" t="s">
        <v>2275</v>
      </c>
      <c r="E117" s="338" t="s">
        <v>2276</v>
      </c>
      <c r="F117" s="162" t="s">
        <v>2277</v>
      </c>
      <c r="G117" s="338">
        <v>2356</v>
      </c>
      <c r="H117" s="176" t="s">
        <v>2278</v>
      </c>
      <c r="I117" s="164">
        <v>0.5902777777777778</v>
      </c>
      <c r="J117" s="162">
        <v>6</v>
      </c>
      <c r="K117" s="339" t="s">
        <v>288</v>
      </c>
      <c r="L117" s="339" t="s">
        <v>288</v>
      </c>
      <c r="M117" s="339" t="s">
        <v>288</v>
      </c>
      <c r="N117" s="339" t="s">
        <v>288</v>
      </c>
      <c r="O117" s="339" t="s">
        <v>477</v>
      </c>
      <c r="P117" s="340" t="s">
        <v>477</v>
      </c>
      <c r="Q117" s="339" t="s">
        <v>288</v>
      </c>
      <c r="R117" s="339" t="s">
        <v>288</v>
      </c>
      <c r="S117" s="339" t="s">
        <v>288</v>
      </c>
      <c r="T117" s="339" t="s">
        <v>288</v>
      </c>
      <c r="U117" s="339" t="s">
        <v>477</v>
      </c>
      <c r="V117" s="340" t="s">
        <v>477</v>
      </c>
      <c r="X117" s="339" t="s">
        <v>1491</v>
      </c>
      <c r="Y117" s="165">
        <v>3</v>
      </c>
      <c r="Z117" s="162">
        <v>4</v>
      </c>
      <c r="AA117" s="162">
        <v>240</v>
      </c>
      <c r="AB117" s="162">
        <v>217</v>
      </c>
      <c r="AC117" s="165">
        <v>4</v>
      </c>
      <c r="AD117" s="162">
        <v>6</v>
      </c>
      <c r="AE117" s="162">
        <v>170</v>
      </c>
      <c r="AF117" s="162">
        <v>223</v>
      </c>
      <c r="AG117" s="165">
        <v>4</v>
      </c>
      <c r="AH117" s="162">
        <v>6</v>
      </c>
      <c r="AI117" s="162">
        <v>120</v>
      </c>
      <c r="AJ117" s="162">
        <v>154</v>
      </c>
      <c r="AK117" s="165">
        <v>6</v>
      </c>
      <c r="AL117" s="162">
        <v>4</v>
      </c>
      <c r="AM117" s="162">
        <v>250</v>
      </c>
      <c r="AN117" s="162">
        <v>287</v>
      </c>
      <c r="AO117" s="165">
        <v>4</v>
      </c>
      <c r="AP117" s="162">
        <v>4</v>
      </c>
      <c r="AQ117" s="162">
        <v>152</v>
      </c>
      <c r="AR117" s="162">
        <v>156</v>
      </c>
      <c r="AS117" s="165">
        <v>4</v>
      </c>
      <c r="AT117" s="162">
        <v>3</v>
      </c>
      <c r="AU117" s="162">
        <v>140</v>
      </c>
      <c r="AV117" s="162">
        <v>127</v>
      </c>
      <c r="AW117" s="157">
        <f t="shared" si="4"/>
        <v>25</v>
      </c>
      <c r="AX117" s="155">
        <f t="shared" si="5"/>
        <v>27</v>
      </c>
      <c r="AY117" s="155">
        <f t="shared" si="6"/>
        <v>1072</v>
      </c>
      <c r="AZ117" s="155">
        <f t="shared" si="7"/>
        <v>1164</v>
      </c>
      <c r="BA117" s="165">
        <v>11</v>
      </c>
    </row>
    <row r="118" spans="1:65" s="170" customFormat="1" ht="21.75">
      <c r="A118" s="169"/>
      <c r="B118" s="162" t="s">
        <v>1427</v>
      </c>
      <c r="C118" s="170" t="s">
        <v>2279</v>
      </c>
      <c r="D118" s="170" t="s">
        <v>2280</v>
      </c>
      <c r="E118" s="342" t="s">
        <v>2281</v>
      </c>
      <c r="F118" s="169" t="s">
        <v>2277</v>
      </c>
      <c r="G118" s="342" t="s">
        <v>2282</v>
      </c>
      <c r="H118" s="178" t="s">
        <v>2283</v>
      </c>
      <c r="I118" s="183">
        <v>0.5972222222222222</v>
      </c>
      <c r="J118" s="169">
        <v>5</v>
      </c>
      <c r="K118" s="343" t="s">
        <v>2284</v>
      </c>
      <c r="L118" s="343" t="s">
        <v>2284</v>
      </c>
      <c r="M118" s="343" t="s">
        <v>2284</v>
      </c>
      <c r="N118" s="343" t="s">
        <v>2284</v>
      </c>
      <c r="O118" s="343" t="s">
        <v>902</v>
      </c>
      <c r="P118" s="343" t="s">
        <v>902</v>
      </c>
      <c r="Q118" s="343" t="s">
        <v>902</v>
      </c>
      <c r="R118" s="343" t="s">
        <v>902</v>
      </c>
      <c r="S118" s="343" t="s">
        <v>902</v>
      </c>
      <c r="T118" s="343" t="s">
        <v>902</v>
      </c>
      <c r="U118" s="343" t="s">
        <v>2285</v>
      </c>
      <c r="V118" s="343" t="s">
        <v>901</v>
      </c>
      <c r="W118" s="343"/>
      <c r="X118" s="343" t="s">
        <v>1132</v>
      </c>
      <c r="Y118" s="171">
        <v>2</v>
      </c>
      <c r="Z118" s="169">
        <v>1</v>
      </c>
      <c r="AA118" s="169">
        <v>4</v>
      </c>
      <c r="AB118" s="169">
        <v>4</v>
      </c>
      <c r="AC118" s="171">
        <v>1</v>
      </c>
      <c r="AD118" s="169">
        <v>1</v>
      </c>
      <c r="AE118" s="169">
        <v>12</v>
      </c>
      <c r="AF118" s="169">
        <v>14</v>
      </c>
      <c r="AG118" s="171">
        <v>1</v>
      </c>
      <c r="AH118" s="169">
        <v>1</v>
      </c>
      <c r="AI118" s="169">
        <v>7</v>
      </c>
      <c r="AJ118" s="169">
        <v>7</v>
      </c>
      <c r="AK118" s="171">
        <v>2</v>
      </c>
      <c r="AL118" s="169">
        <v>1</v>
      </c>
      <c r="AM118" s="169">
        <v>18</v>
      </c>
      <c r="AN118" s="169">
        <v>12</v>
      </c>
      <c r="AO118" s="171">
        <v>2</v>
      </c>
      <c r="AP118" s="169">
        <v>1</v>
      </c>
      <c r="AQ118" s="169">
        <v>6</v>
      </c>
      <c r="AR118" s="169">
        <v>6</v>
      </c>
      <c r="AS118" s="171"/>
      <c r="AT118" s="169"/>
      <c r="AU118" s="169"/>
      <c r="AV118" s="169"/>
      <c r="AW118" s="375">
        <f t="shared" si="4"/>
        <v>8</v>
      </c>
      <c r="AX118" s="376">
        <f t="shared" si="5"/>
        <v>5</v>
      </c>
      <c r="AY118" s="376">
        <f t="shared" si="6"/>
        <v>47</v>
      </c>
      <c r="AZ118" s="377">
        <f t="shared" si="7"/>
        <v>43</v>
      </c>
      <c r="BA118" s="171"/>
      <c r="BB118" s="169"/>
      <c r="BC118" s="169"/>
      <c r="BD118" s="172"/>
      <c r="BE118" s="169"/>
      <c r="BF118" s="169"/>
      <c r="BG118" s="169"/>
      <c r="BH118" s="169"/>
      <c r="BI118" s="173"/>
      <c r="BJ118" s="173"/>
      <c r="BK118" s="174"/>
      <c r="BL118" s="174"/>
      <c r="BM118" s="174"/>
    </row>
    <row r="119" spans="1:52" ht="15">
      <c r="A119" s="175" t="s">
        <v>2286</v>
      </c>
      <c r="B119" s="175"/>
      <c r="AW119" s="157">
        <f t="shared" si="4"/>
        <v>0</v>
      </c>
      <c r="AX119" s="155">
        <f t="shared" si="5"/>
        <v>0</v>
      </c>
      <c r="AY119" s="155">
        <f t="shared" si="6"/>
        <v>0</v>
      </c>
      <c r="AZ119" s="155">
        <f t="shared" si="7"/>
        <v>0</v>
      </c>
    </row>
    <row r="120" spans="1:53" ht="29.25" customHeight="1">
      <c r="A120" s="162" t="s">
        <v>2287</v>
      </c>
      <c r="B120" s="162" t="s">
        <v>106</v>
      </c>
      <c r="C120" s="162" t="s">
        <v>2288</v>
      </c>
      <c r="D120" s="162" t="s">
        <v>2289</v>
      </c>
      <c r="E120" s="163" t="s">
        <v>2290</v>
      </c>
      <c r="F120" s="162" t="s">
        <v>2291</v>
      </c>
      <c r="G120" s="338">
        <v>2668</v>
      </c>
      <c r="H120" s="162" t="s">
        <v>2292</v>
      </c>
      <c r="I120" s="339" t="s">
        <v>2293</v>
      </c>
      <c r="J120" s="162" t="s">
        <v>1005</v>
      </c>
      <c r="K120" s="339" t="s">
        <v>489</v>
      </c>
      <c r="L120" s="339" t="s">
        <v>486</v>
      </c>
      <c r="M120" s="339" t="s">
        <v>489</v>
      </c>
      <c r="N120" s="339" t="s">
        <v>486</v>
      </c>
      <c r="O120" s="339" t="s">
        <v>486</v>
      </c>
      <c r="P120" s="339" t="s">
        <v>486</v>
      </c>
      <c r="Q120" s="339" t="s">
        <v>489</v>
      </c>
      <c r="R120" s="339" t="s">
        <v>486</v>
      </c>
      <c r="S120" s="339" t="s">
        <v>489</v>
      </c>
      <c r="T120" s="339" t="s">
        <v>486</v>
      </c>
      <c r="U120" s="339" t="s">
        <v>486</v>
      </c>
      <c r="V120" s="339" t="s">
        <v>486</v>
      </c>
      <c r="X120" s="339" t="s">
        <v>2108</v>
      </c>
      <c r="Y120" s="165">
        <v>4</v>
      </c>
      <c r="Z120" s="162">
        <v>2</v>
      </c>
      <c r="AA120" s="162">
        <v>123</v>
      </c>
      <c r="AB120" s="162">
        <v>83</v>
      </c>
      <c r="AC120" s="165">
        <v>2</v>
      </c>
      <c r="AD120" s="162">
        <v>2</v>
      </c>
      <c r="AE120" s="162">
        <v>50</v>
      </c>
      <c r="AF120" s="162">
        <v>52</v>
      </c>
      <c r="AG120" s="165">
        <v>3</v>
      </c>
      <c r="AH120" s="162">
        <v>3</v>
      </c>
      <c r="AI120" s="162">
        <v>50</v>
      </c>
      <c r="AJ120" s="162">
        <v>55</v>
      </c>
      <c r="AK120" s="165">
        <v>3</v>
      </c>
      <c r="AL120" s="162">
        <v>2</v>
      </c>
      <c r="AM120" s="162">
        <v>62</v>
      </c>
      <c r="AN120" s="162">
        <v>42</v>
      </c>
      <c r="AO120" s="165">
        <v>2</v>
      </c>
      <c r="AP120" s="162">
        <v>2</v>
      </c>
      <c r="AQ120" s="162">
        <v>35</v>
      </c>
      <c r="AR120" s="162">
        <v>38</v>
      </c>
      <c r="AW120" s="157">
        <f t="shared" si="4"/>
        <v>14</v>
      </c>
      <c r="AX120" s="155">
        <f t="shared" si="5"/>
        <v>11</v>
      </c>
      <c r="AY120" s="155">
        <f t="shared" si="6"/>
        <v>320</v>
      </c>
      <c r="AZ120" s="155">
        <f t="shared" si="7"/>
        <v>270</v>
      </c>
      <c r="BA120" s="165">
        <v>3</v>
      </c>
    </row>
    <row r="121" spans="2:53" ht="48" customHeight="1">
      <c r="B121" s="162" t="s">
        <v>107</v>
      </c>
      <c r="C121" s="162" t="s">
        <v>2109</v>
      </c>
      <c r="D121" s="162" t="s">
        <v>2110</v>
      </c>
      <c r="E121" s="163" t="s">
        <v>2111</v>
      </c>
      <c r="F121" s="162" t="s">
        <v>2291</v>
      </c>
      <c r="G121" s="338">
        <v>2668</v>
      </c>
      <c r="H121" s="162" t="s">
        <v>2112</v>
      </c>
      <c r="I121" s="339" t="s">
        <v>2113</v>
      </c>
      <c r="J121" s="162">
        <v>5</v>
      </c>
      <c r="K121" s="339" t="s">
        <v>2114</v>
      </c>
      <c r="L121" s="339" t="s">
        <v>2114</v>
      </c>
      <c r="M121" s="339" t="s">
        <v>2114</v>
      </c>
      <c r="N121" s="339" t="s">
        <v>2114</v>
      </c>
      <c r="O121" s="339" t="s">
        <v>2114</v>
      </c>
      <c r="Q121" s="339" t="s">
        <v>2114</v>
      </c>
      <c r="R121" s="339" t="s">
        <v>2114</v>
      </c>
      <c r="S121" s="339" t="s">
        <v>2114</v>
      </c>
      <c r="T121" s="339" t="s">
        <v>2114</v>
      </c>
      <c r="U121" s="339" t="s">
        <v>496</v>
      </c>
      <c r="V121" s="339" t="s">
        <v>496</v>
      </c>
      <c r="Y121" s="165">
        <v>3</v>
      </c>
      <c r="Z121" s="162">
        <v>3</v>
      </c>
      <c r="AA121" s="162">
        <v>80</v>
      </c>
      <c r="AB121" s="162">
        <v>83</v>
      </c>
      <c r="AC121" s="165">
        <v>2</v>
      </c>
      <c r="AD121" s="162">
        <v>1</v>
      </c>
      <c r="AE121" s="162">
        <v>32</v>
      </c>
      <c r="AF121" s="162">
        <v>22</v>
      </c>
      <c r="AG121" s="165">
        <v>1</v>
      </c>
      <c r="AH121" s="162">
        <v>1</v>
      </c>
      <c r="AI121" s="162">
        <v>25</v>
      </c>
      <c r="AJ121" s="162">
        <v>28</v>
      </c>
      <c r="AK121" s="165">
        <v>1</v>
      </c>
      <c r="AL121" s="162">
        <v>1</v>
      </c>
      <c r="AM121" s="162">
        <v>10</v>
      </c>
      <c r="AN121" s="162">
        <v>17</v>
      </c>
      <c r="AO121" s="165">
        <v>2</v>
      </c>
      <c r="AP121" s="162">
        <v>1</v>
      </c>
      <c r="AQ121" s="162">
        <v>37</v>
      </c>
      <c r="AR121" s="162">
        <v>27</v>
      </c>
      <c r="AW121" s="157">
        <f t="shared" si="4"/>
        <v>9</v>
      </c>
      <c r="AX121" s="155">
        <f t="shared" si="5"/>
        <v>7</v>
      </c>
      <c r="AY121" s="155">
        <f t="shared" si="6"/>
        <v>184</v>
      </c>
      <c r="AZ121" s="155">
        <f t="shared" si="7"/>
        <v>177</v>
      </c>
      <c r="BA121" s="165">
        <v>6</v>
      </c>
    </row>
    <row r="122" spans="2:53" ht="21" customHeight="1">
      <c r="B122" s="162" t="s">
        <v>2286</v>
      </c>
      <c r="C122" s="162" t="s">
        <v>2287</v>
      </c>
      <c r="D122" s="162" t="s">
        <v>2115</v>
      </c>
      <c r="E122" s="163" t="s">
        <v>2116</v>
      </c>
      <c r="F122" s="162" t="s">
        <v>2117</v>
      </c>
      <c r="G122" s="338">
        <v>2601</v>
      </c>
      <c r="H122" s="162" t="s">
        <v>2118</v>
      </c>
      <c r="I122" s="339" t="s">
        <v>2119</v>
      </c>
      <c r="J122" s="162">
        <v>5</v>
      </c>
      <c r="K122" s="339" t="s">
        <v>500</v>
      </c>
      <c r="L122" s="339" t="s">
        <v>500</v>
      </c>
      <c r="M122" s="339" t="s">
        <v>500</v>
      </c>
      <c r="N122" s="339" t="s">
        <v>500</v>
      </c>
      <c r="O122" s="339" t="s">
        <v>500</v>
      </c>
      <c r="Q122" s="339" t="s">
        <v>500</v>
      </c>
      <c r="R122" s="339" t="s">
        <v>500</v>
      </c>
      <c r="S122" s="339" t="s">
        <v>500</v>
      </c>
      <c r="T122" s="339" t="s">
        <v>500</v>
      </c>
      <c r="U122" s="339" t="s">
        <v>500</v>
      </c>
      <c r="Y122" s="165">
        <v>1</v>
      </c>
      <c r="Z122" s="162">
        <v>1</v>
      </c>
      <c r="AA122" s="162">
        <v>10</v>
      </c>
      <c r="AB122" s="162">
        <v>15</v>
      </c>
      <c r="AC122" s="165">
        <v>1</v>
      </c>
      <c r="AD122" s="162">
        <v>1</v>
      </c>
      <c r="AE122" s="162">
        <v>10</v>
      </c>
      <c r="AF122" s="162">
        <v>10</v>
      </c>
      <c r="AG122" s="165">
        <v>1</v>
      </c>
      <c r="AH122" s="162">
        <v>1</v>
      </c>
      <c r="AI122" s="162">
        <v>5</v>
      </c>
      <c r="AJ122" s="162">
        <v>2</v>
      </c>
      <c r="AK122" s="165">
        <v>1</v>
      </c>
      <c r="AL122" s="162">
        <v>1</v>
      </c>
      <c r="AM122" s="162">
        <v>5</v>
      </c>
      <c r="AN122" s="162">
        <v>9</v>
      </c>
      <c r="AO122" s="165">
        <v>1</v>
      </c>
      <c r="AP122" s="162">
        <v>1</v>
      </c>
      <c r="AQ122" s="162">
        <v>5</v>
      </c>
      <c r="AR122" s="162">
        <v>3</v>
      </c>
      <c r="AW122" s="157">
        <f t="shared" si="4"/>
        <v>5</v>
      </c>
      <c r="AX122" s="155">
        <f t="shared" si="5"/>
        <v>5</v>
      </c>
      <c r="AY122" s="155">
        <f t="shared" si="6"/>
        <v>35</v>
      </c>
      <c r="AZ122" s="155">
        <f t="shared" si="7"/>
        <v>39</v>
      </c>
      <c r="BA122" s="165">
        <v>1</v>
      </c>
    </row>
    <row r="123" spans="1:53" ht="21.75">
      <c r="A123" s="162" t="s">
        <v>2287</v>
      </c>
      <c r="B123" s="162" t="s">
        <v>2286</v>
      </c>
      <c r="C123" s="162" t="s">
        <v>2120</v>
      </c>
      <c r="D123" s="162" t="s">
        <v>2121</v>
      </c>
      <c r="E123" s="163" t="s">
        <v>2122</v>
      </c>
      <c r="F123" s="162" t="s">
        <v>2117</v>
      </c>
      <c r="G123" s="338">
        <v>2601</v>
      </c>
      <c r="H123" s="162" t="s">
        <v>2123</v>
      </c>
      <c r="I123" s="339" t="s">
        <v>1622</v>
      </c>
      <c r="J123" s="162">
        <v>6</v>
      </c>
      <c r="K123" s="339" t="s">
        <v>1945</v>
      </c>
      <c r="L123" s="339" t="s">
        <v>1945</v>
      </c>
      <c r="M123" s="339" t="s">
        <v>901</v>
      </c>
      <c r="N123" s="339" t="s">
        <v>901</v>
      </c>
      <c r="O123" s="339" t="s">
        <v>1945</v>
      </c>
      <c r="P123" s="339" t="s">
        <v>901</v>
      </c>
      <c r="Q123" s="339" t="s">
        <v>1945</v>
      </c>
      <c r="R123" s="339" t="s">
        <v>1945</v>
      </c>
      <c r="S123" s="339" t="s">
        <v>901</v>
      </c>
      <c r="T123" s="339" t="s">
        <v>901</v>
      </c>
      <c r="U123" s="339" t="s">
        <v>1945</v>
      </c>
      <c r="V123" s="339" t="s">
        <v>901</v>
      </c>
      <c r="W123" s="339" t="s">
        <v>1589</v>
      </c>
      <c r="Y123" s="165">
        <v>2</v>
      </c>
      <c r="AC123" s="165">
        <v>5</v>
      </c>
      <c r="AD123" s="162">
        <v>10</v>
      </c>
      <c r="AE123" s="162">
        <v>140</v>
      </c>
      <c r="AF123" s="162">
        <v>238</v>
      </c>
      <c r="AG123" s="165">
        <v>5</v>
      </c>
      <c r="AH123" s="162">
        <v>6</v>
      </c>
      <c r="AI123" s="162">
        <v>120</v>
      </c>
      <c r="AJ123" s="162">
        <v>154</v>
      </c>
      <c r="AK123" s="165">
        <v>3</v>
      </c>
      <c r="AL123" s="162">
        <v>4</v>
      </c>
      <c r="AM123" s="162">
        <v>57</v>
      </c>
      <c r="AN123" s="162">
        <v>87</v>
      </c>
      <c r="AO123" s="165">
        <v>3</v>
      </c>
      <c r="AP123" s="162">
        <v>4</v>
      </c>
      <c r="AQ123" s="162">
        <v>95</v>
      </c>
      <c r="AR123" s="162">
        <v>110</v>
      </c>
      <c r="AS123" s="165">
        <v>4</v>
      </c>
      <c r="AT123" s="162">
        <v>3</v>
      </c>
      <c r="AU123" s="162">
        <v>100</v>
      </c>
      <c r="AV123" s="162">
        <v>80</v>
      </c>
      <c r="AW123" s="157">
        <f t="shared" si="4"/>
        <v>22</v>
      </c>
      <c r="AX123" s="155">
        <f t="shared" si="5"/>
        <v>27</v>
      </c>
      <c r="AY123" s="155">
        <f t="shared" si="6"/>
        <v>512</v>
      </c>
      <c r="AZ123" s="155">
        <f t="shared" si="7"/>
        <v>669</v>
      </c>
      <c r="BA123" s="165">
        <v>10</v>
      </c>
    </row>
    <row r="124" spans="1:53" ht="21.75">
      <c r="A124" s="162" t="s">
        <v>2287</v>
      </c>
      <c r="B124" s="162" t="s">
        <v>2286</v>
      </c>
      <c r="C124" s="141" t="s">
        <v>1590</v>
      </c>
      <c r="D124" s="162" t="s">
        <v>1591</v>
      </c>
      <c r="E124" s="163" t="s">
        <v>1592</v>
      </c>
      <c r="F124" s="162" t="s">
        <v>1593</v>
      </c>
      <c r="H124" s="162" t="s">
        <v>1594</v>
      </c>
      <c r="I124" s="339" t="s">
        <v>1595</v>
      </c>
      <c r="J124" s="162" t="s">
        <v>1831</v>
      </c>
      <c r="K124" s="339" t="s">
        <v>1596</v>
      </c>
      <c r="L124" s="339" t="s">
        <v>1597</v>
      </c>
      <c r="M124" s="339" t="s">
        <v>1596</v>
      </c>
      <c r="N124" s="339" t="s">
        <v>1597</v>
      </c>
      <c r="O124" s="339" t="s">
        <v>1596</v>
      </c>
      <c r="P124" s="339"/>
      <c r="Q124" s="339" t="s">
        <v>1596</v>
      </c>
      <c r="R124" s="339" t="s">
        <v>1597</v>
      </c>
      <c r="S124" s="339" t="s">
        <v>1596</v>
      </c>
      <c r="T124" s="339" t="s">
        <v>1597</v>
      </c>
      <c r="U124" s="339" t="s">
        <v>1596</v>
      </c>
      <c r="Y124" s="165">
        <v>2</v>
      </c>
      <c r="Z124" s="162">
        <v>3</v>
      </c>
      <c r="AA124" s="162">
        <v>97</v>
      </c>
      <c r="AB124" s="162">
        <v>107</v>
      </c>
      <c r="AC124" s="165">
        <v>2</v>
      </c>
      <c r="AD124" s="162">
        <v>2</v>
      </c>
      <c r="AE124" s="162">
        <v>60</v>
      </c>
      <c r="AF124" s="162">
        <v>70</v>
      </c>
      <c r="AG124" s="165">
        <v>2</v>
      </c>
      <c r="AH124" s="162">
        <v>2</v>
      </c>
      <c r="AI124" s="162">
        <v>40</v>
      </c>
      <c r="AJ124" s="162">
        <v>42</v>
      </c>
      <c r="AO124" s="165">
        <v>5</v>
      </c>
      <c r="AP124" s="162">
        <v>4</v>
      </c>
      <c r="AQ124" s="162">
        <v>129</v>
      </c>
      <c r="AR124" s="162">
        <v>109</v>
      </c>
      <c r="AW124" s="157">
        <f t="shared" si="4"/>
        <v>11</v>
      </c>
      <c r="AX124" s="155">
        <f t="shared" si="5"/>
        <v>11</v>
      </c>
      <c r="AY124" s="155">
        <f t="shared" si="6"/>
        <v>326</v>
      </c>
      <c r="AZ124" s="155">
        <f t="shared" si="7"/>
        <v>328</v>
      </c>
      <c r="BA124" s="165">
        <v>4</v>
      </c>
    </row>
    <row r="125" spans="1:53" ht="10.5">
      <c r="A125" s="162" t="s">
        <v>2287</v>
      </c>
      <c r="B125" s="162" t="s">
        <v>2286</v>
      </c>
      <c r="C125" s="162" t="s">
        <v>1598</v>
      </c>
      <c r="D125" s="162" t="s">
        <v>1599</v>
      </c>
      <c r="E125" s="163" t="s">
        <v>1600</v>
      </c>
      <c r="F125" s="162">
        <v>2664</v>
      </c>
      <c r="H125" s="162" t="s">
        <v>1601</v>
      </c>
      <c r="I125" s="339" t="s">
        <v>1995</v>
      </c>
      <c r="J125" s="162">
        <v>6</v>
      </c>
      <c r="K125" s="339" t="s">
        <v>288</v>
      </c>
      <c r="L125" s="339" t="s">
        <v>477</v>
      </c>
      <c r="M125" s="339" t="s">
        <v>288</v>
      </c>
      <c r="N125" s="339" t="s">
        <v>477</v>
      </c>
      <c r="O125" s="339" t="s">
        <v>477</v>
      </c>
      <c r="P125" s="339" t="s">
        <v>478</v>
      </c>
      <c r="Q125" s="339" t="s">
        <v>288</v>
      </c>
      <c r="R125" s="339" t="s">
        <v>477</v>
      </c>
      <c r="S125" s="339" t="s">
        <v>288</v>
      </c>
      <c r="T125" s="339" t="s">
        <v>477</v>
      </c>
      <c r="U125" s="339" t="s">
        <v>477</v>
      </c>
      <c r="V125" s="339" t="s">
        <v>478</v>
      </c>
      <c r="Y125" s="165">
        <v>2</v>
      </c>
      <c r="Z125" s="162">
        <v>4</v>
      </c>
      <c r="AA125" s="162">
        <v>97</v>
      </c>
      <c r="AB125" s="162">
        <v>127</v>
      </c>
      <c r="AC125" s="165">
        <v>5</v>
      </c>
      <c r="AD125" s="162">
        <v>6</v>
      </c>
      <c r="AE125" s="162">
        <v>172</v>
      </c>
      <c r="AF125" s="162">
        <v>192</v>
      </c>
      <c r="AG125" s="165">
        <v>6</v>
      </c>
      <c r="AH125" s="162">
        <v>5</v>
      </c>
      <c r="AI125" s="162">
        <v>150</v>
      </c>
      <c r="AJ125" s="162">
        <v>134</v>
      </c>
      <c r="AK125" s="165">
        <v>6</v>
      </c>
      <c r="AL125" s="162">
        <v>7</v>
      </c>
      <c r="AM125" s="162">
        <v>162</v>
      </c>
      <c r="AN125" s="162">
        <v>192</v>
      </c>
      <c r="AO125" s="165">
        <v>5</v>
      </c>
      <c r="AP125" s="162">
        <v>5</v>
      </c>
      <c r="AQ125" s="162">
        <v>140</v>
      </c>
      <c r="AR125" s="162">
        <v>143</v>
      </c>
      <c r="AS125" s="165">
        <v>4</v>
      </c>
      <c r="AT125" s="162">
        <v>7</v>
      </c>
      <c r="AU125" s="162">
        <v>167</v>
      </c>
      <c r="AV125" s="162">
        <v>217</v>
      </c>
      <c r="AW125" s="157">
        <f t="shared" si="4"/>
        <v>28</v>
      </c>
      <c r="AX125" s="155">
        <f t="shared" si="5"/>
        <v>34</v>
      </c>
      <c r="AY125" s="155">
        <f t="shared" si="6"/>
        <v>888</v>
      </c>
      <c r="AZ125" s="155">
        <f t="shared" si="7"/>
        <v>1005</v>
      </c>
      <c r="BA125" s="165">
        <v>6</v>
      </c>
    </row>
    <row r="126" spans="1:53" ht="21.75">
      <c r="A126" s="162" t="s">
        <v>2287</v>
      </c>
      <c r="B126" s="162" t="s">
        <v>2286</v>
      </c>
      <c r="C126" s="162" t="s">
        <v>1602</v>
      </c>
      <c r="D126" s="162" t="s">
        <v>1603</v>
      </c>
      <c r="E126" s="163" t="s">
        <v>1784</v>
      </c>
      <c r="F126" s="162" t="s">
        <v>1785</v>
      </c>
      <c r="G126" s="338">
        <v>2638</v>
      </c>
      <c r="H126" s="162" t="s">
        <v>1786</v>
      </c>
      <c r="I126" s="339">
        <v>0.4270833333333333</v>
      </c>
      <c r="J126" s="162">
        <v>5</v>
      </c>
      <c r="K126" s="339" t="s">
        <v>488</v>
      </c>
      <c r="L126" s="339" t="s">
        <v>488</v>
      </c>
      <c r="M126" s="339" t="s">
        <v>488</v>
      </c>
      <c r="N126" s="339" t="s">
        <v>488</v>
      </c>
      <c r="O126" s="339" t="s">
        <v>476</v>
      </c>
      <c r="P126" s="339" t="s">
        <v>476</v>
      </c>
      <c r="Q126" s="339" t="s">
        <v>488</v>
      </c>
      <c r="R126" s="339" t="s">
        <v>488</v>
      </c>
      <c r="S126" s="339" t="s">
        <v>488</v>
      </c>
      <c r="T126" s="339" t="s">
        <v>488</v>
      </c>
      <c r="U126" s="339" t="s">
        <v>476</v>
      </c>
      <c r="V126" s="339" t="s">
        <v>476</v>
      </c>
      <c r="W126" s="339" t="s">
        <v>1787</v>
      </c>
      <c r="Y126" s="165">
        <v>3</v>
      </c>
      <c r="Z126" s="162">
        <v>4</v>
      </c>
      <c r="AA126" s="162">
        <v>86</v>
      </c>
      <c r="AB126" s="162">
        <v>116</v>
      </c>
      <c r="AC126" s="165">
        <v>3</v>
      </c>
      <c r="AD126" s="162">
        <v>4</v>
      </c>
      <c r="AE126" s="162">
        <v>91</v>
      </c>
      <c r="AF126" s="162">
        <v>121</v>
      </c>
      <c r="AG126" s="165">
        <v>3</v>
      </c>
      <c r="AH126" s="162">
        <v>2</v>
      </c>
      <c r="AI126" s="162">
        <v>32</v>
      </c>
      <c r="AJ126" s="162">
        <v>62</v>
      </c>
      <c r="AK126" s="165">
        <v>3</v>
      </c>
      <c r="AL126" s="162">
        <v>3</v>
      </c>
      <c r="AM126" s="162">
        <v>88</v>
      </c>
      <c r="AN126" s="162">
        <v>87</v>
      </c>
      <c r="AO126" s="165">
        <v>3</v>
      </c>
      <c r="AP126" s="162">
        <v>2</v>
      </c>
      <c r="AQ126" s="162">
        <v>96</v>
      </c>
      <c r="AR126" s="162">
        <v>76</v>
      </c>
      <c r="AW126" s="157">
        <f t="shared" si="4"/>
        <v>15</v>
      </c>
      <c r="AX126" s="155">
        <f t="shared" si="5"/>
        <v>15</v>
      </c>
      <c r="AY126" s="155">
        <f t="shared" si="6"/>
        <v>393</v>
      </c>
      <c r="AZ126" s="155">
        <f t="shared" si="7"/>
        <v>462</v>
      </c>
      <c r="BA126" s="165">
        <v>4</v>
      </c>
    </row>
    <row r="127" spans="1:53" ht="42" customHeight="1">
      <c r="A127" s="162" t="s">
        <v>2287</v>
      </c>
      <c r="B127" s="162" t="s">
        <v>2286</v>
      </c>
      <c r="C127" s="162" t="s">
        <v>1788</v>
      </c>
      <c r="D127" s="162" t="s">
        <v>1610</v>
      </c>
      <c r="E127" s="163" t="s">
        <v>1611</v>
      </c>
      <c r="F127" s="162" t="s">
        <v>1612</v>
      </c>
      <c r="G127" s="338">
        <v>2664</v>
      </c>
      <c r="H127" s="162" t="s">
        <v>1796</v>
      </c>
      <c r="I127" s="339" t="s">
        <v>1797</v>
      </c>
      <c r="J127" s="162" t="s">
        <v>1345</v>
      </c>
      <c r="K127" s="339" t="s">
        <v>1346</v>
      </c>
      <c r="M127" s="339" t="s">
        <v>1346</v>
      </c>
      <c r="O127" s="339" t="s">
        <v>1346</v>
      </c>
      <c r="Q127" s="339" t="s">
        <v>1347</v>
      </c>
      <c r="R127" s="339" t="s">
        <v>1347</v>
      </c>
      <c r="S127" s="339" t="s">
        <v>1347</v>
      </c>
      <c r="T127" s="339" t="s">
        <v>1347</v>
      </c>
      <c r="U127" s="339" t="s">
        <v>1347</v>
      </c>
      <c r="X127" s="339" t="s">
        <v>1795</v>
      </c>
      <c r="Y127" s="165">
        <v>0</v>
      </c>
      <c r="Z127" s="162">
        <v>0</v>
      </c>
      <c r="AA127" s="162">
        <v>0</v>
      </c>
      <c r="AB127" s="162">
        <v>0</v>
      </c>
      <c r="AJ127" s="162">
        <v>2</v>
      </c>
      <c r="AO127" s="165">
        <v>0</v>
      </c>
      <c r="AP127" s="162">
        <v>0</v>
      </c>
      <c r="AQ127" s="162">
        <v>0</v>
      </c>
      <c r="AR127" s="162">
        <v>0</v>
      </c>
      <c r="AW127" s="157">
        <f t="shared" si="4"/>
        <v>0</v>
      </c>
      <c r="AX127" s="155">
        <f t="shared" si="5"/>
        <v>0</v>
      </c>
      <c r="AY127" s="155">
        <f t="shared" si="6"/>
        <v>0</v>
      </c>
      <c r="AZ127" s="155">
        <f t="shared" si="7"/>
        <v>2</v>
      </c>
      <c r="BA127" s="165">
        <v>0</v>
      </c>
    </row>
    <row r="128" spans="1:53" ht="21.75">
      <c r="A128" s="162" t="s">
        <v>2287</v>
      </c>
      <c r="B128" s="162" t="s">
        <v>2286</v>
      </c>
      <c r="C128" s="162" t="s">
        <v>1980</v>
      </c>
      <c r="D128" s="162" t="s">
        <v>1981</v>
      </c>
      <c r="E128" s="163" t="s">
        <v>1982</v>
      </c>
      <c r="F128" s="162" t="s">
        <v>1983</v>
      </c>
      <c r="G128" s="338">
        <v>2641</v>
      </c>
      <c r="H128" s="162" t="s">
        <v>1984</v>
      </c>
      <c r="I128" s="339" t="s">
        <v>1010</v>
      </c>
      <c r="J128" s="162" t="s">
        <v>1985</v>
      </c>
      <c r="K128" s="339" t="s">
        <v>2179</v>
      </c>
      <c r="L128" s="339" t="s">
        <v>2179</v>
      </c>
      <c r="M128" s="339" t="s">
        <v>1986</v>
      </c>
      <c r="N128" s="339" t="s">
        <v>2179</v>
      </c>
      <c r="O128" s="339" t="s">
        <v>2179</v>
      </c>
      <c r="Q128" s="339" t="s">
        <v>2179</v>
      </c>
      <c r="R128" s="339" t="s">
        <v>2179</v>
      </c>
      <c r="S128" s="339" t="s">
        <v>1986</v>
      </c>
      <c r="T128" s="339" t="s">
        <v>2179</v>
      </c>
      <c r="U128" s="339" t="s">
        <v>2179</v>
      </c>
      <c r="AC128" s="165">
        <v>3</v>
      </c>
      <c r="AD128" s="162">
        <v>4</v>
      </c>
      <c r="AE128" s="162">
        <v>75</v>
      </c>
      <c r="AF128" s="162">
        <v>100</v>
      </c>
      <c r="AG128" s="165">
        <v>1</v>
      </c>
      <c r="AH128" s="162">
        <v>1</v>
      </c>
      <c r="AI128" s="162">
        <v>22</v>
      </c>
      <c r="AJ128" s="162">
        <v>22</v>
      </c>
      <c r="AO128" s="165">
        <v>2</v>
      </c>
      <c r="AP128" s="162">
        <v>2</v>
      </c>
      <c r="AQ128" s="162">
        <v>74</v>
      </c>
      <c r="AR128" s="162">
        <v>76</v>
      </c>
      <c r="AW128" s="157">
        <f t="shared" si="4"/>
        <v>6</v>
      </c>
      <c r="AX128" s="155">
        <f t="shared" si="5"/>
        <v>7</v>
      </c>
      <c r="AY128" s="155">
        <f t="shared" si="6"/>
        <v>171</v>
      </c>
      <c r="AZ128" s="155">
        <f t="shared" si="7"/>
        <v>198</v>
      </c>
      <c r="BA128" s="165">
        <v>4</v>
      </c>
    </row>
    <row r="129" spans="1:53" ht="21.75">
      <c r="A129" s="162" t="s">
        <v>2287</v>
      </c>
      <c r="B129" s="162" t="s">
        <v>2286</v>
      </c>
      <c r="C129" s="162" t="s">
        <v>1987</v>
      </c>
      <c r="D129" s="162" t="s">
        <v>2169</v>
      </c>
      <c r="E129" s="163" t="s">
        <v>2170</v>
      </c>
      <c r="F129" s="162" t="s">
        <v>2171</v>
      </c>
      <c r="G129" s="338">
        <v>2670</v>
      </c>
      <c r="H129" s="162" t="s">
        <v>2167</v>
      </c>
      <c r="I129" s="339" t="s">
        <v>2168</v>
      </c>
      <c r="J129" s="162" t="s">
        <v>1345</v>
      </c>
      <c r="K129" s="339" t="s">
        <v>2359</v>
      </c>
      <c r="L129" s="339" t="s">
        <v>1276</v>
      </c>
      <c r="M129" s="339" t="s">
        <v>1475</v>
      </c>
      <c r="N129" s="339" t="s">
        <v>1276</v>
      </c>
      <c r="O129" s="339" t="s">
        <v>2359</v>
      </c>
      <c r="Q129" s="339" t="s">
        <v>2359</v>
      </c>
      <c r="R129" s="339" t="s">
        <v>1276</v>
      </c>
      <c r="S129" s="339" t="s">
        <v>1475</v>
      </c>
      <c r="T129" s="339" t="s">
        <v>1276</v>
      </c>
      <c r="U129" s="339" t="s">
        <v>2359</v>
      </c>
      <c r="Y129" s="165">
        <v>2</v>
      </c>
      <c r="Z129" s="162">
        <v>3</v>
      </c>
      <c r="AA129" s="162">
        <v>80</v>
      </c>
      <c r="AB129" s="162">
        <v>60</v>
      </c>
      <c r="AG129" s="165">
        <v>3</v>
      </c>
      <c r="AH129" s="162">
        <v>2</v>
      </c>
      <c r="AI129" s="162">
        <v>83</v>
      </c>
      <c r="AJ129" s="162">
        <v>63</v>
      </c>
      <c r="AO129" s="165">
        <v>4</v>
      </c>
      <c r="AP129" s="162">
        <v>2</v>
      </c>
      <c r="AQ129" s="162">
        <v>100</v>
      </c>
      <c r="AR129" s="162">
        <v>72</v>
      </c>
      <c r="AW129" s="157">
        <f t="shared" si="4"/>
        <v>9</v>
      </c>
      <c r="AX129" s="155">
        <f t="shared" si="5"/>
        <v>7</v>
      </c>
      <c r="AY129" s="155">
        <f t="shared" si="6"/>
        <v>263</v>
      </c>
      <c r="AZ129" s="155">
        <f t="shared" si="7"/>
        <v>195</v>
      </c>
      <c r="BA129" s="165">
        <v>10</v>
      </c>
    </row>
    <row r="130" spans="1:53" ht="10.5">
      <c r="A130" s="162" t="s">
        <v>2287</v>
      </c>
      <c r="B130" s="162" t="s">
        <v>2286</v>
      </c>
      <c r="C130" s="162" t="s">
        <v>2360</v>
      </c>
      <c r="D130" s="162" t="s">
        <v>2360</v>
      </c>
      <c r="E130" s="163" t="s">
        <v>2361</v>
      </c>
      <c r="F130" s="162" t="s">
        <v>2362</v>
      </c>
      <c r="G130" s="338">
        <v>2660</v>
      </c>
      <c r="H130" s="162" t="s">
        <v>2363</v>
      </c>
      <c r="I130" s="339" t="s">
        <v>2364</v>
      </c>
      <c r="J130" s="162" t="s">
        <v>1447</v>
      </c>
      <c r="K130" s="339" t="s">
        <v>478</v>
      </c>
      <c r="L130" s="339" t="s">
        <v>478</v>
      </c>
      <c r="M130" s="339" t="s">
        <v>478</v>
      </c>
      <c r="P130" s="339" t="s">
        <v>2365</v>
      </c>
      <c r="Q130" s="339" t="s">
        <v>478</v>
      </c>
      <c r="R130" s="339" t="s">
        <v>478</v>
      </c>
      <c r="S130" s="339" t="s">
        <v>478</v>
      </c>
      <c r="V130" s="339" t="s">
        <v>2365</v>
      </c>
      <c r="Y130" s="165">
        <v>4</v>
      </c>
      <c r="Z130" s="162">
        <v>3</v>
      </c>
      <c r="AA130" s="162">
        <v>121</v>
      </c>
      <c r="AB130" s="162">
        <v>91</v>
      </c>
      <c r="AG130" s="165">
        <v>2</v>
      </c>
      <c r="AH130" s="162">
        <v>3</v>
      </c>
      <c r="AI130" s="162">
        <v>55</v>
      </c>
      <c r="AJ130" s="162">
        <v>75</v>
      </c>
      <c r="AW130" s="157">
        <f t="shared" si="4"/>
        <v>6</v>
      </c>
      <c r="AX130" s="155">
        <f t="shared" si="5"/>
        <v>6</v>
      </c>
      <c r="AY130" s="155">
        <f t="shared" si="6"/>
        <v>176</v>
      </c>
      <c r="AZ130" s="155">
        <f t="shared" si="7"/>
        <v>166</v>
      </c>
      <c r="BA130" s="165">
        <v>4</v>
      </c>
    </row>
    <row r="131" spans="1:53" ht="10.5">
      <c r="A131" s="162" t="s">
        <v>2287</v>
      </c>
      <c r="B131" s="162" t="s">
        <v>2286</v>
      </c>
      <c r="C131" s="162" t="s">
        <v>2366</v>
      </c>
      <c r="D131" s="162" t="s">
        <v>2367</v>
      </c>
      <c r="E131" s="163" t="s">
        <v>2368</v>
      </c>
      <c r="F131" s="162" t="s">
        <v>2369</v>
      </c>
      <c r="G131" s="338">
        <v>2660</v>
      </c>
      <c r="H131" s="162" t="s">
        <v>2370</v>
      </c>
      <c r="I131" s="339" t="s">
        <v>2015</v>
      </c>
      <c r="J131" s="162" t="s">
        <v>2371</v>
      </c>
      <c r="L131" s="339" t="s">
        <v>1644</v>
      </c>
      <c r="M131" s="339" t="s">
        <v>2106</v>
      </c>
      <c r="N131" s="339" t="s">
        <v>477</v>
      </c>
      <c r="O131" s="339" t="s">
        <v>473</v>
      </c>
      <c r="R131" s="339" t="s">
        <v>1644</v>
      </c>
      <c r="S131" s="339" t="s">
        <v>2106</v>
      </c>
      <c r="T131" s="339" t="s">
        <v>477</v>
      </c>
      <c r="U131" s="339" t="s">
        <v>473</v>
      </c>
      <c r="AC131" s="165">
        <v>9</v>
      </c>
      <c r="AD131" s="162">
        <v>6</v>
      </c>
      <c r="AE131" s="162">
        <v>222</v>
      </c>
      <c r="AF131" s="162">
        <v>183</v>
      </c>
      <c r="AG131" s="165">
        <v>3</v>
      </c>
      <c r="AH131" s="162">
        <v>5</v>
      </c>
      <c r="AI131" s="162">
        <v>84</v>
      </c>
      <c r="AJ131" s="162">
        <v>134</v>
      </c>
      <c r="AK131" s="165">
        <v>3</v>
      </c>
      <c r="AL131" s="162">
        <v>3</v>
      </c>
      <c r="AM131" s="162">
        <v>90</v>
      </c>
      <c r="AN131" s="162">
        <v>95</v>
      </c>
      <c r="AO131" s="165">
        <v>3</v>
      </c>
      <c r="AP131" s="162">
        <v>3</v>
      </c>
      <c r="AQ131" s="162">
        <v>80</v>
      </c>
      <c r="AR131" s="162">
        <v>86</v>
      </c>
      <c r="AW131" s="157">
        <f t="shared" si="4"/>
        <v>18</v>
      </c>
      <c r="AX131" s="155">
        <f t="shared" si="5"/>
        <v>17</v>
      </c>
      <c r="AY131" s="155">
        <f t="shared" si="6"/>
        <v>476</v>
      </c>
      <c r="AZ131" s="155">
        <f t="shared" si="7"/>
        <v>498</v>
      </c>
      <c r="BA131" s="165">
        <v>12</v>
      </c>
    </row>
    <row r="132" spans="1:53" ht="10.5">
      <c r="A132" s="162" t="s">
        <v>2287</v>
      </c>
      <c r="B132" s="162" t="s">
        <v>2286</v>
      </c>
      <c r="C132" s="162" t="s">
        <v>2372</v>
      </c>
      <c r="D132" s="162" t="s">
        <v>2373</v>
      </c>
      <c r="E132" s="163" t="s">
        <v>2374</v>
      </c>
      <c r="F132" s="162" t="s">
        <v>2375</v>
      </c>
      <c r="G132" s="338">
        <v>2670</v>
      </c>
      <c r="H132" s="162" t="s">
        <v>2376</v>
      </c>
      <c r="I132" s="339" t="s">
        <v>2377</v>
      </c>
      <c r="J132" s="162" t="s">
        <v>2378</v>
      </c>
      <c r="L132" s="339" t="s">
        <v>1356</v>
      </c>
      <c r="R132" s="339" t="s">
        <v>1356</v>
      </c>
      <c r="Y132" s="165">
        <v>1</v>
      </c>
      <c r="Z132" s="162">
        <v>1</v>
      </c>
      <c r="AA132" s="162">
        <v>10</v>
      </c>
      <c r="AB132" s="162">
        <v>10</v>
      </c>
      <c r="AW132" s="157">
        <f t="shared" si="4"/>
        <v>1</v>
      </c>
      <c r="AX132" s="155">
        <f t="shared" si="5"/>
        <v>1</v>
      </c>
      <c r="AY132" s="155">
        <f t="shared" si="6"/>
        <v>10</v>
      </c>
      <c r="AZ132" s="155">
        <f t="shared" si="7"/>
        <v>10</v>
      </c>
      <c r="BA132" s="165">
        <v>0</v>
      </c>
    </row>
    <row r="133" spans="1:53" ht="21.75">
      <c r="A133" s="162" t="s">
        <v>2287</v>
      </c>
      <c r="B133" s="162" t="s">
        <v>2286</v>
      </c>
      <c r="C133" s="162" t="s">
        <v>2379</v>
      </c>
      <c r="D133" s="162" t="s">
        <v>2380</v>
      </c>
      <c r="E133" s="163" t="s">
        <v>2381</v>
      </c>
      <c r="F133" s="162" t="s">
        <v>2382</v>
      </c>
      <c r="G133" s="338">
        <v>2645</v>
      </c>
      <c r="H133" s="162" t="s">
        <v>2383</v>
      </c>
      <c r="I133" s="339" t="s">
        <v>2384</v>
      </c>
      <c r="J133" s="162">
        <v>6</v>
      </c>
      <c r="K133" s="339" t="s">
        <v>2385</v>
      </c>
      <c r="L133" s="339" t="s">
        <v>2386</v>
      </c>
      <c r="M133" s="339" t="s">
        <v>2386</v>
      </c>
      <c r="N133" s="339" t="s">
        <v>2386</v>
      </c>
      <c r="O133" s="339" t="s">
        <v>1131</v>
      </c>
      <c r="P133" s="340" t="s">
        <v>1131</v>
      </c>
      <c r="Q133" s="339" t="s">
        <v>2385</v>
      </c>
      <c r="R133" s="339" t="s">
        <v>2386</v>
      </c>
      <c r="S133" s="339" t="s">
        <v>2386</v>
      </c>
      <c r="T133" s="339" t="s">
        <v>2386</v>
      </c>
      <c r="U133" s="339" t="s">
        <v>1131</v>
      </c>
      <c r="V133" s="340" t="s">
        <v>1131</v>
      </c>
      <c r="Y133" s="165">
        <v>4</v>
      </c>
      <c r="Z133" s="162">
        <v>5</v>
      </c>
      <c r="AC133" s="165">
        <v>5</v>
      </c>
      <c r="AD133" s="162">
        <v>5</v>
      </c>
      <c r="AE133" s="162">
        <v>380</v>
      </c>
      <c r="AF133" s="162">
        <v>441</v>
      </c>
      <c r="AG133" s="165">
        <v>7</v>
      </c>
      <c r="AH133" s="162">
        <v>12</v>
      </c>
      <c r="AI133" s="162">
        <v>80</v>
      </c>
      <c r="AJ133" s="162">
        <v>156</v>
      </c>
      <c r="AK133" s="165">
        <v>8</v>
      </c>
      <c r="AL133" s="162">
        <v>6</v>
      </c>
      <c r="AM133" s="162">
        <v>231</v>
      </c>
      <c r="AN133" s="162">
        <v>191</v>
      </c>
      <c r="AO133" s="165">
        <v>5</v>
      </c>
      <c r="AP133" s="162">
        <v>6</v>
      </c>
      <c r="AQ133" s="162">
        <v>100</v>
      </c>
      <c r="AR133" s="162">
        <v>129</v>
      </c>
      <c r="AS133" s="165">
        <v>6</v>
      </c>
      <c r="AT133" s="162">
        <v>6</v>
      </c>
      <c r="AU133" s="162">
        <v>185</v>
      </c>
      <c r="AV133" s="162">
        <v>196</v>
      </c>
      <c r="AW133" s="157">
        <f t="shared" si="4"/>
        <v>35</v>
      </c>
      <c r="AX133" s="155">
        <f t="shared" si="5"/>
        <v>40</v>
      </c>
      <c r="AY133" s="155">
        <f t="shared" si="6"/>
        <v>976</v>
      </c>
      <c r="AZ133" s="155">
        <f t="shared" si="7"/>
        <v>1113</v>
      </c>
      <c r="BA133" s="165">
        <v>13</v>
      </c>
    </row>
    <row r="134" spans="1:53" ht="10.5">
      <c r="A134" s="162" t="s">
        <v>2287</v>
      </c>
      <c r="B134" s="162" t="s">
        <v>2286</v>
      </c>
      <c r="C134" s="162" t="s">
        <v>2387</v>
      </c>
      <c r="D134" s="162" t="s">
        <v>2388</v>
      </c>
      <c r="E134" s="163" t="s">
        <v>2389</v>
      </c>
      <c r="F134" s="162" t="s">
        <v>2390</v>
      </c>
      <c r="G134" s="338">
        <v>2646</v>
      </c>
      <c r="H134" s="162" t="s">
        <v>2391</v>
      </c>
      <c r="I134" s="339" t="s">
        <v>1643</v>
      </c>
      <c r="J134" s="162" t="s">
        <v>2392</v>
      </c>
      <c r="O134" s="339" t="s">
        <v>2393</v>
      </c>
      <c r="U134" s="339" t="s">
        <v>2393</v>
      </c>
      <c r="Y134" s="165">
        <v>1</v>
      </c>
      <c r="Z134" s="162">
        <v>1</v>
      </c>
      <c r="AA134" s="162">
        <v>11</v>
      </c>
      <c r="AB134" s="162">
        <v>13</v>
      </c>
      <c r="AW134" s="157">
        <f aca="true" t="shared" si="8" ref="AW134:AW170">Y134+AC134+AG134+AK134+AO134+AS134</f>
        <v>1</v>
      </c>
      <c r="AX134" s="155">
        <f aca="true" t="shared" si="9" ref="AX134:AX170">Z134+AD134+AH134+AL134+AP134+AT134</f>
        <v>1</v>
      </c>
      <c r="AY134" s="155">
        <f aca="true" t="shared" si="10" ref="AY134:AY170">AA134+AE134+AI134+AM134+AQ134+AU134</f>
        <v>11</v>
      </c>
      <c r="AZ134" s="155">
        <f aca="true" t="shared" si="11" ref="AZ134:AZ170">AB134+AF134+AJ134+AN134+AR134+AV134</f>
        <v>13</v>
      </c>
      <c r="BA134" s="165">
        <v>0</v>
      </c>
    </row>
    <row r="135" spans="1:53" ht="10.5">
      <c r="A135" s="162" t="s">
        <v>2287</v>
      </c>
      <c r="B135" s="162" t="s">
        <v>2286</v>
      </c>
      <c r="C135" s="162" t="s">
        <v>2394</v>
      </c>
      <c r="D135" s="162" t="s">
        <v>2395</v>
      </c>
      <c r="E135" s="163" t="s">
        <v>2201</v>
      </c>
      <c r="F135" s="162" t="s">
        <v>2202</v>
      </c>
      <c r="G135" s="338">
        <v>2633</v>
      </c>
      <c r="H135" s="162" t="s">
        <v>2203</v>
      </c>
      <c r="I135" s="339" t="s">
        <v>2204</v>
      </c>
      <c r="J135" s="162">
        <v>6</v>
      </c>
      <c r="K135" s="339" t="s">
        <v>477</v>
      </c>
      <c r="L135" s="339" t="s">
        <v>474</v>
      </c>
      <c r="M135" s="339" t="s">
        <v>477</v>
      </c>
      <c r="N135" s="339" t="s">
        <v>474</v>
      </c>
      <c r="O135" s="339" t="s">
        <v>477</v>
      </c>
      <c r="P135" s="340" t="s">
        <v>477</v>
      </c>
      <c r="Q135" s="339" t="s">
        <v>477</v>
      </c>
      <c r="R135" s="339" t="s">
        <v>474</v>
      </c>
      <c r="S135" s="339" t="s">
        <v>477</v>
      </c>
      <c r="T135" s="339" t="s">
        <v>474</v>
      </c>
      <c r="U135" s="339" t="s">
        <v>477</v>
      </c>
      <c r="V135" s="340" t="s">
        <v>477</v>
      </c>
      <c r="Y135" s="165">
        <v>2</v>
      </c>
      <c r="Z135" s="162">
        <v>4</v>
      </c>
      <c r="AA135" s="162">
        <v>52</v>
      </c>
      <c r="AB135" s="162">
        <v>105</v>
      </c>
      <c r="AC135" s="165">
        <v>3</v>
      </c>
      <c r="AD135" s="162">
        <v>4</v>
      </c>
      <c r="AE135" s="162">
        <v>57</v>
      </c>
      <c r="AF135" s="162">
        <v>77</v>
      </c>
      <c r="AG135" s="165">
        <v>5</v>
      </c>
      <c r="AH135" s="162">
        <v>4</v>
      </c>
      <c r="AI135" s="162">
        <v>89</v>
      </c>
      <c r="AJ135" s="162">
        <v>119</v>
      </c>
      <c r="AK135" s="165">
        <v>6</v>
      </c>
      <c r="AL135" s="162">
        <v>2</v>
      </c>
      <c r="AM135" s="162">
        <v>97</v>
      </c>
      <c r="AN135" s="162">
        <v>47</v>
      </c>
      <c r="AO135" s="165">
        <v>4</v>
      </c>
      <c r="AP135" s="162">
        <v>7</v>
      </c>
      <c r="AQ135" s="162">
        <v>203</v>
      </c>
      <c r="AR135" s="162">
        <v>143</v>
      </c>
      <c r="AS135" s="165">
        <v>4</v>
      </c>
      <c r="AT135" s="162">
        <v>3</v>
      </c>
      <c r="AU135" s="162">
        <v>119</v>
      </c>
      <c r="AV135" s="162">
        <v>89</v>
      </c>
      <c r="AW135" s="157">
        <f t="shared" si="8"/>
        <v>24</v>
      </c>
      <c r="AX135" s="155">
        <f t="shared" si="9"/>
        <v>24</v>
      </c>
      <c r="AY135" s="155">
        <f t="shared" si="10"/>
        <v>617</v>
      </c>
      <c r="AZ135" s="155">
        <f t="shared" si="11"/>
        <v>580</v>
      </c>
      <c r="BA135" s="165">
        <v>7</v>
      </c>
    </row>
    <row r="136" spans="1:53" ht="33">
      <c r="A136" s="162" t="s">
        <v>2287</v>
      </c>
      <c r="B136" s="162" t="s">
        <v>2286</v>
      </c>
      <c r="C136" s="162" t="s">
        <v>2205</v>
      </c>
      <c r="D136" s="162" t="s">
        <v>2206</v>
      </c>
      <c r="E136" s="163" t="s">
        <v>2207</v>
      </c>
      <c r="F136" s="162" t="s">
        <v>2208</v>
      </c>
      <c r="G136" s="338">
        <v>2664</v>
      </c>
      <c r="H136" s="162" t="s">
        <v>2209</v>
      </c>
      <c r="I136" s="339" t="s">
        <v>1497</v>
      </c>
      <c r="J136" s="162" t="s">
        <v>2210</v>
      </c>
      <c r="K136" s="339" t="s">
        <v>1012</v>
      </c>
      <c r="L136" s="339" t="s">
        <v>476</v>
      </c>
      <c r="M136" s="339" t="s">
        <v>694</v>
      </c>
      <c r="N136" s="339" t="s">
        <v>476</v>
      </c>
      <c r="O136" s="339" t="s">
        <v>478</v>
      </c>
      <c r="P136" s="339"/>
      <c r="Q136" s="339" t="s">
        <v>1012</v>
      </c>
      <c r="R136" s="339" t="s">
        <v>476</v>
      </c>
      <c r="S136" s="339" t="s">
        <v>694</v>
      </c>
      <c r="T136" s="339" t="s">
        <v>476</v>
      </c>
      <c r="U136" s="339" t="s">
        <v>478</v>
      </c>
      <c r="AC136" s="165">
        <v>5</v>
      </c>
      <c r="AD136" s="162">
        <v>4</v>
      </c>
      <c r="AE136" s="162">
        <v>120</v>
      </c>
      <c r="AF136" s="162">
        <v>100</v>
      </c>
      <c r="AG136" s="165">
        <v>4</v>
      </c>
      <c r="AH136" s="162">
        <v>4</v>
      </c>
      <c r="AI136" s="162">
        <v>100</v>
      </c>
      <c r="AJ136" s="162">
        <v>102</v>
      </c>
      <c r="AO136" s="165">
        <v>4</v>
      </c>
      <c r="AP136" s="162">
        <v>6</v>
      </c>
      <c r="AQ136" s="162">
        <v>129</v>
      </c>
      <c r="AR136" s="162">
        <v>159</v>
      </c>
      <c r="AW136" s="157">
        <f t="shared" si="8"/>
        <v>13</v>
      </c>
      <c r="AX136" s="155">
        <f t="shared" si="9"/>
        <v>14</v>
      </c>
      <c r="AY136" s="155">
        <f t="shared" si="10"/>
        <v>349</v>
      </c>
      <c r="AZ136" s="155">
        <f t="shared" si="11"/>
        <v>361</v>
      </c>
      <c r="BA136" s="165">
        <v>5</v>
      </c>
    </row>
    <row r="137" spans="2:53" ht="21.75">
      <c r="B137" s="162" t="s">
        <v>2286</v>
      </c>
      <c r="C137" s="162" t="s">
        <v>2211</v>
      </c>
      <c r="D137" s="162" t="s">
        <v>2212</v>
      </c>
      <c r="E137" s="163" t="s">
        <v>2213</v>
      </c>
      <c r="F137" s="162" t="s">
        <v>2214</v>
      </c>
      <c r="G137" s="338">
        <v>2630</v>
      </c>
      <c r="H137" s="162" t="s">
        <v>2215</v>
      </c>
      <c r="I137" s="339" t="s">
        <v>2216</v>
      </c>
      <c r="J137" s="162" t="s">
        <v>1345</v>
      </c>
      <c r="K137" s="339" t="s">
        <v>670</v>
      </c>
      <c r="L137" s="339" t="s">
        <v>670</v>
      </c>
      <c r="M137" s="339" t="s">
        <v>670</v>
      </c>
      <c r="N137" s="339" t="s">
        <v>670</v>
      </c>
      <c r="O137" s="339" t="s">
        <v>670</v>
      </c>
      <c r="Q137" s="339" t="s">
        <v>670</v>
      </c>
      <c r="R137" s="339" t="s">
        <v>670</v>
      </c>
      <c r="S137" s="339" t="s">
        <v>670</v>
      </c>
      <c r="T137" s="339" t="s">
        <v>670</v>
      </c>
      <c r="U137" s="339" t="s">
        <v>670</v>
      </c>
      <c r="Y137" s="165">
        <v>0</v>
      </c>
      <c r="Z137" s="162">
        <v>1</v>
      </c>
      <c r="AA137" s="162">
        <v>0</v>
      </c>
      <c r="AB137" s="162">
        <v>10</v>
      </c>
      <c r="AG137" s="165">
        <v>0</v>
      </c>
      <c r="AH137" s="162">
        <v>0</v>
      </c>
      <c r="AI137" s="162">
        <v>0</v>
      </c>
      <c r="AJ137" s="162">
        <v>0</v>
      </c>
      <c r="AO137" s="165">
        <v>0</v>
      </c>
      <c r="AP137" s="162">
        <v>0</v>
      </c>
      <c r="AQ137" s="162">
        <v>0</v>
      </c>
      <c r="AR137" s="162">
        <v>0</v>
      </c>
      <c r="AW137" s="157">
        <f t="shared" si="8"/>
        <v>0</v>
      </c>
      <c r="AX137" s="155">
        <f t="shared" si="9"/>
        <v>1</v>
      </c>
      <c r="AY137" s="155">
        <f t="shared" si="10"/>
        <v>0</v>
      </c>
      <c r="AZ137" s="155">
        <f t="shared" si="11"/>
        <v>10</v>
      </c>
      <c r="BA137" s="165">
        <v>0</v>
      </c>
    </row>
    <row r="138" spans="1:65" s="170" customFormat="1" ht="10.5">
      <c r="A138" s="169" t="s">
        <v>2287</v>
      </c>
      <c r="B138" s="162" t="s">
        <v>2286</v>
      </c>
      <c r="C138" s="169" t="s">
        <v>2217</v>
      </c>
      <c r="D138" s="169" t="s">
        <v>2218</v>
      </c>
      <c r="E138" s="170" t="s">
        <v>1676</v>
      </c>
      <c r="F138" s="169" t="s">
        <v>2214</v>
      </c>
      <c r="G138" s="342">
        <v>2630</v>
      </c>
      <c r="H138" s="169" t="s">
        <v>1677</v>
      </c>
      <c r="I138" s="343" t="s">
        <v>1678</v>
      </c>
      <c r="J138" s="169">
        <v>5</v>
      </c>
      <c r="K138" s="343" t="s">
        <v>477</v>
      </c>
      <c r="L138" s="343" t="s">
        <v>488</v>
      </c>
      <c r="M138" s="343" t="s">
        <v>1475</v>
      </c>
      <c r="N138" s="343" t="s">
        <v>1475</v>
      </c>
      <c r="O138" s="343" t="s">
        <v>1475</v>
      </c>
      <c r="P138" s="344" t="s">
        <v>1131</v>
      </c>
      <c r="Q138" s="343" t="s">
        <v>477</v>
      </c>
      <c r="R138" s="343" t="s">
        <v>488</v>
      </c>
      <c r="S138" s="343" t="s">
        <v>1475</v>
      </c>
      <c r="T138" s="343" t="s">
        <v>1475</v>
      </c>
      <c r="U138" s="343" t="s">
        <v>1475</v>
      </c>
      <c r="V138" s="344" t="s">
        <v>1131</v>
      </c>
      <c r="W138" s="343"/>
      <c r="X138" s="343"/>
      <c r="Y138" s="171">
        <v>2</v>
      </c>
      <c r="Z138" s="169">
        <v>3</v>
      </c>
      <c r="AA138" s="169">
        <v>63</v>
      </c>
      <c r="AB138" s="169">
        <v>93</v>
      </c>
      <c r="AC138" s="171">
        <v>3</v>
      </c>
      <c r="AD138" s="169">
        <v>4</v>
      </c>
      <c r="AE138" s="169">
        <v>69</v>
      </c>
      <c r="AF138" s="169">
        <v>99</v>
      </c>
      <c r="AG138" s="171">
        <v>5</v>
      </c>
      <c r="AH138" s="169">
        <v>5</v>
      </c>
      <c r="AI138" s="169">
        <v>150</v>
      </c>
      <c r="AJ138" s="169">
        <v>155</v>
      </c>
      <c r="AK138" s="171">
        <v>5</v>
      </c>
      <c r="AL138" s="169">
        <v>4</v>
      </c>
      <c r="AM138" s="169">
        <v>80</v>
      </c>
      <c r="AN138" s="169">
        <v>108</v>
      </c>
      <c r="AO138" s="171">
        <v>3</v>
      </c>
      <c r="AP138" s="169">
        <v>3</v>
      </c>
      <c r="AQ138" s="169">
        <v>80</v>
      </c>
      <c r="AR138" s="169">
        <v>88</v>
      </c>
      <c r="AS138" s="171">
        <v>3</v>
      </c>
      <c r="AT138" s="169">
        <v>5</v>
      </c>
      <c r="AU138" s="169">
        <v>85</v>
      </c>
      <c r="AV138" s="169">
        <v>124</v>
      </c>
      <c r="AW138" s="375">
        <f t="shared" si="8"/>
        <v>21</v>
      </c>
      <c r="AX138" s="376">
        <f t="shared" si="9"/>
        <v>24</v>
      </c>
      <c r="AY138" s="376">
        <f t="shared" si="10"/>
        <v>527</v>
      </c>
      <c r="AZ138" s="377">
        <f t="shared" si="11"/>
        <v>667</v>
      </c>
      <c r="BA138" s="171">
        <v>10</v>
      </c>
      <c r="BB138" s="169"/>
      <c r="BC138" s="169"/>
      <c r="BD138" s="172"/>
      <c r="BE138" s="169"/>
      <c r="BF138" s="169"/>
      <c r="BG138" s="169"/>
      <c r="BH138" s="169"/>
      <c r="BI138" s="173"/>
      <c r="BJ138" s="173"/>
      <c r="BK138" s="174"/>
      <c r="BL138" s="174"/>
      <c r="BM138" s="174"/>
    </row>
    <row r="139" spans="1:52" ht="15">
      <c r="A139" s="175" t="s">
        <v>1679</v>
      </c>
      <c r="B139" s="175"/>
      <c r="AW139" s="157">
        <f t="shared" si="8"/>
        <v>0</v>
      </c>
      <c r="AX139" s="155">
        <f t="shared" si="9"/>
        <v>0</v>
      </c>
      <c r="AY139" s="155">
        <f t="shared" si="10"/>
        <v>0</v>
      </c>
      <c r="AZ139" s="155">
        <f t="shared" si="11"/>
        <v>0</v>
      </c>
    </row>
    <row r="140" spans="1:53" ht="24.75" customHeight="1">
      <c r="A140" s="162" t="s">
        <v>2287</v>
      </c>
      <c r="B140" s="162" t="s">
        <v>108</v>
      </c>
      <c r="C140" s="163" t="s">
        <v>1680</v>
      </c>
      <c r="D140" s="163" t="s">
        <v>1681</v>
      </c>
      <c r="E140" s="163" t="s">
        <v>1682</v>
      </c>
      <c r="F140" s="162" t="s">
        <v>1683</v>
      </c>
      <c r="G140" s="338">
        <v>2657</v>
      </c>
      <c r="H140" s="162" t="s">
        <v>1684</v>
      </c>
      <c r="I140" s="177">
        <v>0.3541666666666667</v>
      </c>
      <c r="J140" s="162" t="s">
        <v>1005</v>
      </c>
      <c r="K140" s="339" t="s">
        <v>477</v>
      </c>
      <c r="L140" s="339" t="s">
        <v>1644</v>
      </c>
      <c r="M140" s="339" t="s">
        <v>288</v>
      </c>
      <c r="N140" s="339" t="s">
        <v>1644</v>
      </c>
      <c r="O140" s="339" t="s">
        <v>477</v>
      </c>
      <c r="P140" s="339" t="s">
        <v>478</v>
      </c>
      <c r="Q140" s="339" t="s">
        <v>477</v>
      </c>
      <c r="R140" s="339" t="s">
        <v>1644</v>
      </c>
      <c r="S140" s="339" t="s">
        <v>288</v>
      </c>
      <c r="T140" s="339" t="s">
        <v>1644</v>
      </c>
      <c r="U140" s="339" t="s">
        <v>477</v>
      </c>
      <c r="V140" s="339" t="s">
        <v>478</v>
      </c>
      <c r="X140" s="339" t="s">
        <v>1132</v>
      </c>
      <c r="Y140" s="165">
        <v>4</v>
      </c>
      <c r="Z140" s="162">
        <v>5</v>
      </c>
      <c r="AA140" s="162">
        <v>46</v>
      </c>
      <c r="AB140" s="162">
        <v>66</v>
      </c>
      <c r="AC140" s="165">
        <v>2</v>
      </c>
      <c r="AD140" s="162">
        <v>3</v>
      </c>
      <c r="AE140" s="162">
        <v>52</v>
      </c>
      <c r="AF140" s="162">
        <v>72</v>
      </c>
      <c r="AG140" s="165">
        <v>3</v>
      </c>
      <c r="AH140" s="162">
        <v>3</v>
      </c>
      <c r="AI140" s="162">
        <v>68</v>
      </c>
      <c r="AJ140" s="162">
        <v>71</v>
      </c>
      <c r="AK140" s="165">
        <v>3</v>
      </c>
      <c r="AL140" s="162">
        <v>3</v>
      </c>
      <c r="AM140" s="162">
        <v>60</v>
      </c>
      <c r="AN140" s="162">
        <v>64</v>
      </c>
      <c r="AO140" s="165">
        <v>3</v>
      </c>
      <c r="AP140" s="162">
        <v>2</v>
      </c>
      <c r="AQ140" s="162">
        <v>72</v>
      </c>
      <c r="AR140" s="162">
        <v>52</v>
      </c>
      <c r="AW140" s="157">
        <f t="shared" si="8"/>
        <v>15</v>
      </c>
      <c r="AX140" s="155">
        <f t="shared" si="9"/>
        <v>16</v>
      </c>
      <c r="AY140" s="155">
        <f t="shared" si="10"/>
        <v>298</v>
      </c>
      <c r="AZ140" s="155">
        <f t="shared" si="11"/>
        <v>325</v>
      </c>
      <c r="BA140" s="165">
        <v>6</v>
      </c>
    </row>
    <row r="141" spans="1:53" ht="21.75">
      <c r="A141" s="162" t="s">
        <v>2287</v>
      </c>
      <c r="B141" s="162" t="s">
        <v>108</v>
      </c>
      <c r="C141" s="163" t="s">
        <v>1685</v>
      </c>
      <c r="D141" s="163" t="s">
        <v>1686</v>
      </c>
      <c r="E141" s="163" t="s">
        <v>1687</v>
      </c>
      <c r="F141" s="162" t="s">
        <v>1688</v>
      </c>
      <c r="G141" s="338">
        <v>2652</v>
      </c>
      <c r="H141" s="162" t="s">
        <v>1689</v>
      </c>
      <c r="I141" s="177">
        <v>0.3854166666666667</v>
      </c>
      <c r="J141" s="162" t="s">
        <v>1005</v>
      </c>
      <c r="K141" s="339" t="s">
        <v>2385</v>
      </c>
      <c r="L141" s="339" t="s">
        <v>1450</v>
      </c>
      <c r="M141" s="339" t="s">
        <v>1450</v>
      </c>
      <c r="N141" s="339" t="s">
        <v>1690</v>
      </c>
      <c r="O141" s="339" t="s">
        <v>1691</v>
      </c>
      <c r="P141" s="339" t="s">
        <v>1691</v>
      </c>
      <c r="Q141" s="339" t="s">
        <v>2385</v>
      </c>
      <c r="R141" s="339" t="s">
        <v>1450</v>
      </c>
      <c r="S141" s="339" t="s">
        <v>1450</v>
      </c>
      <c r="T141" s="339" t="s">
        <v>1690</v>
      </c>
      <c r="U141" s="339" t="s">
        <v>1691</v>
      </c>
      <c r="V141" s="339" t="s">
        <v>1691</v>
      </c>
      <c r="W141" s="339" t="s">
        <v>1867</v>
      </c>
      <c r="X141" s="339" t="s">
        <v>1132</v>
      </c>
      <c r="Y141" s="165">
        <v>3</v>
      </c>
      <c r="Z141" s="162">
        <v>3</v>
      </c>
      <c r="AA141" s="162">
        <v>70</v>
      </c>
      <c r="AB141" s="162">
        <v>74</v>
      </c>
      <c r="AC141" s="165">
        <v>2</v>
      </c>
      <c r="AD141" s="162">
        <v>3</v>
      </c>
      <c r="AE141" s="162">
        <v>50</v>
      </c>
      <c r="AF141" s="162">
        <v>64</v>
      </c>
      <c r="AG141" s="165">
        <v>2</v>
      </c>
      <c r="AH141" s="162">
        <v>3</v>
      </c>
      <c r="AI141" s="162">
        <v>54</v>
      </c>
      <c r="AJ141" s="162">
        <v>74</v>
      </c>
      <c r="AK141" s="165">
        <v>4</v>
      </c>
      <c r="AL141" s="162">
        <v>2</v>
      </c>
      <c r="AM141" s="162">
        <v>72</v>
      </c>
      <c r="AN141" s="162">
        <v>52</v>
      </c>
      <c r="AO141" s="165">
        <v>2</v>
      </c>
      <c r="AP141" s="162">
        <v>3</v>
      </c>
      <c r="AQ141" s="162">
        <v>47</v>
      </c>
      <c r="AR141" s="162">
        <v>67</v>
      </c>
      <c r="AW141" s="157">
        <f t="shared" si="8"/>
        <v>13</v>
      </c>
      <c r="AX141" s="155">
        <f t="shared" si="9"/>
        <v>14</v>
      </c>
      <c r="AY141" s="155">
        <f t="shared" si="10"/>
        <v>293</v>
      </c>
      <c r="AZ141" s="155">
        <f t="shared" si="11"/>
        <v>331</v>
      </c>
      <c r="BA141" s="165">
        <v>8</v>
      </c>
    </row>
    <row r="142" spans="1:53" ht="10.5">
      <c r="A142" s="162" t="s">
        <v>2287</v>
      </c>
      <c r="B142" s="162" t="s">
        <v>108</v>
      </c>
      <c r="C142" s="163" t="s">
        <v>1868</v>
      </c>
      <c r="D142" s="163" t="s">
        <v>1869</v>
      </c>
      <c r="E142" s="163" t="s">
        <v>1870</v>
      </c>
      <c r="F142" s="162" t="s">
        <v>1871</v>
      </c>
      <c r="G142" s="338">
        <v>2667</v>
      </c>
      <c r="H142" s="162" t="s">
        <v>1872</v>
      </c>
      <c r="I142" s="162">
        <v>10</v>
      </c>
      <c r="J142" s="162">
        <v>6</v>
      </c>
      <c r="K142" s="339" t="s">
        <v>489</v>
      </c>
      <c r="L142" s="339" t="s">
        <v>288</v>
      </c>
      <c r="M142" s="339" t="s">
        <v>489</v>
      </c>
      <c r="N142" s="339" t="s">
        <v>1729</v>
      </c>
      <c r="O142" s="339" t="s">
        <v>477</v>
      </c>
      <c r="P142" s="339" t="s">
        <v>477</v>
      </c>
      <c r="Q142" s="339" t="s">
        <v>489</v>
      </c>
      <c r="R142" s="339" t="s">
        <v>288</v>
      </c>
      <c r="S142" s="339" t="s">
        <v>489</v>
      </c>
      <c r="T142" s="339" t="s">
        <v>1729</v>
      </c>
      <c r="U142" s="339" t="s">
        <v>477</v>
      </c>
      <c r="V142" s="339" t="s">
        <v>477</v>
      </c>
      <c r="Y142" s="165">
        <v>2</v>
      </c>
      <c r="Z142" s="162">
        <v>3</v>
      </c>
      <c r="AA142" s="162">
        <v>71</v>
      </c>
      <c r="AB142" s="162">
        <v>91</v>
      </c>
      <c r="AC142" s="165">
        <v>3</v>
      </c>
      <c r="AD142" s="162">
        <v>4</v>
      </c>
      <c r="AE142" s="162">
        <v>112</v>
      </c>
      <c r="AF142" s="162">
        <v>132</v>
      </c>
      <c r="AG142" s="165">
        <v>4</v>
      </c>
      <c r="AH142" s="162">
        <v>4</v>
      </c>
      <c r="AI142" s="162">
        <v>90</v>
      </c>
      <c r="AJ142" s="162">
        <v>96</v>
      </c>
      <c r="AK142" s="165">
        <v>5</v>
      </c>
      <c r="AL142" s="162">
        <v>3</v>
      </c>
      <c r="AM142" s="162">
        <v>129</v>
      </c>
      <c r="AN142" s="162">
        <v>99</v>
      </c>
      <c r="AO142" s="165">
        <v>4</v>
      </c>
      <c r="AP142" s="162">
        <v>3</v>
      </c>
      <c r="AQ142" s="162">
        <v>107</v>
      </c>
      <c r="AR142" s="162">
        <v>97</v>
      </c>
      <c r="AS142" s="165">
        <v>4</v>
      </c>
      <c r="AT142" s="162">
        <v>4</v>
      </c>
      <c r="AU142" s="162">
        <v>135</v>
      </c>
      <c r="AV142" s="162">
        <v>136</v>
      </c>
      <c r="AW142" s="157">
        <f t="shared" si="8"/>
        <v>22</v>
      </c>
      <c r="AX142" s="155">
        <f t="shared" si="9"/>
        <v>21</v>
      </c>
      <c r="AY142" s="155">
        <f t="shared" si="10"/>
        <v>644</v>
      </c>
      <c r="AZ142" s="155">
        <f t="shared" si="11"/>
        <v>651</v>
      </c>
      <c r="BA142" s="165">
        <v>10</v>
      </c>
    </row>
    <row r="143" spans="1:53" ht="18" customHeight="1">
      <c r="A143" s="162" t="s">
        <v>2287</v>
      </c>
      <c r="B143" s="162" t="s">
        <v>108</v>
      </c>
      <c r="C143" s="163" t="s">
        <v>1699</v>
      </c>
      <c r="D143" s="163" t="s">
        <v>1700</v>
      </c>
      <c r="E143" s="163" t="s">
        <v>1701</v>
      </c>
      <c r="F143" s="162" t="s">
        <v>1702</v>
      </c>
      <c r="G143" s="338">
        <v>2642</v>
      </c>
      <c r="H143" s="162" t="s">
        <v>1703</v>
      </c>
      <c r="I143" s="177">
        <v>0.4375</v>
      </c>
      <c r="J143" s="162">
        <v>5</v>
      </c>
      <c r="L143" s="339" t="s">
        <v>288</v>
      </c>
      <c r="M143" s="339" t="s">
        <v>478</v>
      </c>
      <c r="N143" s="339" t="s">
        <v>288</v>
      </c>
      <c r="O143" s="339" t="s">
        <v>478</v>
      </c>
      <c r="P143" s="340" t="s">
        <v>478</v>
      </c>
      <c r="R143" s="339" t="s">
        <v>288</v>
      </c>
      <c r="S143" s="339" t="s">
        <v>478</v>
      </c>
      <c r="T143" s="339" t="s">
        <v>288</v>
      </c>
      <c r="U143" s="339" t="s">
        <v>478</v>
      </c>
      <c r="V143" s="340" t="s">
        <v>478</v>
      </c>
      <c r="W143" s="339" t="s">
        <v>1867</v>
      </c>
      <c r="Y143" s="165">
        <v>2</v>
      </c>
      <c r="Z143" s="162">
        <v>1</v>
      </c>
      <c r="AA143" s="162">
        <v>54</v>
      </c>
      <c r="AB143" s="162">
        <v>34</v>
      </c>
      <c r="AC143" s="165">
        <v>3</v>
      </c>
      <c r="AD143" s="162">
        <v>3</v>
      </c>
      <c r="AE143" s="162">
        <v>80</v>
      </c>
      <c r="AF143" s="162">
        <v>88</v>
      </c>
      <c r="AG143" s="165">
        <v>5</v>
      </c>
      <c r="AH143" s="162">
        <v>6</v>
      </c>
      <c r="AI143" s="162">
        <v>115</v>
      </c>
      <c r="AJ143" s="162">
        <v>129</v>
      </c>
      <c r="AK143" s="165">
        <v>4</v>
      </c>
      <c r="AL143" s="162">
        <v>3</v>
      </c>
      <c r="AM143" s="162">
        <v>60</v>
      </c>
      <c r="AN143" s="162">
        <v>93</v>
      </c>
      <c r="AO143" s="165">
        <v>4</v>
      </c>
      <c r="AP143" s="162">
        <v>5</v>
      </c>
      <c r="AQ143" s="162">
        <v>122</v>
      </c>
      <c r="AR143" s="162">
        <v>156</v>
      </c>
      <c r="AS143" s="165">
        <v>3</v>
      </c>
      <c r="AT143" s="162">
        <v>4</v>
      </c>
      <c r="AU143" s="162">
        <v>100</v>
      </c>
      <c r="AV143" s="162">
        <v>125</v>
      </c>
      <c r="AW143" s="157">
        <f t="shared" si="8"/>
        <v>21</v>
      </c>
      <c r="AX143" s="155">
        <f t="shared" si="9"/>
        <v>22</v>
      </c>
      <c r="AY143" s="155">
        <f t="shared" si="10"/>
        <v>531</v>
      </c>
      <c r="AZ143" s="155">
        <f t="shared" si="11"/>
        <v>625</v>
      </c>
      <c r="BA143" s="165">
        <v>6</v>
      </c>
    </row>
    <row r="144" spans="1:53" ht="10.5">
      <c r="A144" s="162" t="s">
        <v>2287</v>
      </c>
      <c r="B144" s="162" t="s">
        <v>108</v>
      </c>
      <c r="C144" s="163" t="s">
        <v>1704</v>
      </c>
      <c r="D144" s="163" t="s">
        <v>1705</v>
      </c>
      <c r="E144" s="163" t="s">
        <v>1706</v>
      </c>
      <c r="F144" s="162" t="s">
        <v>1878</v>
      </c>
      <c r="G144" s="338">
        <v>2653</v>
      </c>
      <c r="H144" s="162" t="s">
        <v>1879</v>
      </c>
      <c r="I144" s="162">
        <v>11</v>
      </c>
      <c r="J144" s="162">
        <v>6</v>
      </c>
      <c r="K144" s="339" t="s">
        <v>1475</v>
      </c>
      <c r="L144" s="339" t="s">
        <v>1474</v>
      </c>
      <c r="M144" s="339" t="s">
        <v>1474</v>
      </c>
      <c r="N144" s="339" t="s">
        <v>1475</v>
      </c>
      <c r="O144" s="339" t="s">
        <v>1475</v>
      </c>
      <c r="P144" s="339" t="s">
        <v>1131</v>
      </c>
      <c r="Q144" s="339" t="s">
        <v>1475</v>
      </c>
      <c r="R144" s="339" t="s">
        <v>1474</v>
      </c>
      <c r="S144" s="339" t="s">
        <v>1474</v>
      </c>
      <c r="T144" s="339" t="s">
        <v>1475</v>
      </c>
      <c r="U144" s="339" t="s">
        <v>1475</v>
      </c>
      <c r="V144" s="339" t="s">
        <v>1131</v>
      </c>
      <c r="Y144" s="165">
        <v>5</v>
      </c>
      <c r="Z144" s="162">
        <v>5</v>
      </c>
      <c r="AA144" s="162">
        <v>120</v>
      </c>
      <c r="AB144" s="162">
        <v>125</v>
      </c>
      <c r="AC144" s="165">
        <v>6</v>
      </c>
      <c r="AD144" s="162">
        <v>8</v>
      </c>
      <c r="AE144" s="162">
        <v>230</v>
      </c>
      <c r="AF144" s="162">
        <v>264</v>
      </c>
      <c r="AG144" s="165">
        <v>7</v>
      </c>
      <c r="AH144" s="162">
        <v>6</v>
      </c>
      <c r="AI144" s="162">
        <v>225</v>
      </c>
      <c r="AJ144" s="162">
        <v>205</v>
      </c>
      <c r="AK144" s="165">
        <v>8</v>
      </c>
      <c r="AL144" s="162">
        <v>8</v>
      </c>
      <c r="AM144" s="162">
        <v>200</v>
      </c>
      <c r="AN144" s="162">
        <v>213</v>
      </c>
      <c r="AO144" s="165">
        <v>5</v>
      </c>
      <c r="AP144" s="162">
        <v>4</v>
      </c>
      <c r="AQ144" s="162">
        <v>151</v>
      </c>
      <c r="AR144" s="162">
        <v>131</v>
      </c>
      <c r="AS144" s="165">
        <v>6</v>
      </c>
      <c r="AT144" s="162">
        <v>7</v>
      </c>
      <c r="AU144" s="162">
        <v>240</v>
      </c>
      <c r="AV144" s="162">
        <v>259</v>
      </c>
      <c r="AW144" s="157">
        <f t="shared" si="8"/>
        <v>37</v>
      </c>
      <c r="AX144" s="155">
        <f t="shared" si="9"/>
        <v>38</v>
      </c>
      <c r="AY144" s="155">
        <f t="shared" si="10"/>
        <v>1166</v>
      </c>
      <c r="AZ144" s="155">
        <f t="shared" si="11"/>
        <v>1197</v>
      </c>
      <c r="BA144" s="165">
        <v>13</v>
      </c>
    </row>
    <row r="145" spans="1:65" s="170" customFormat="1" ht="21.75">
      <c r="A145" s="169" t="s">
        <v>2287</v>
      </c>
      <c r="B145" s="162" t="s">
        <v>108</v>
      </c>
      <c r="C145" s="170" t="s">
        <v>1882</v>
      </c>
      <c r="D145" s="170" t="s">
        <v>1883</v>
      </c>
      <c r="E145" s="170" t="s">
        <v>1884</v>
      </c>
      <c r="F145" s="169" t="s">
        <v>1885</v>
      </c>
      <c r="G145" s="342">
        <v>2631</v>
      </c>
      <c r="H145" s="169" t="s">
        <v>1886</v>
      </c>
      <c r="I145" s="179">
        <v>0.4791666666666667</v>
      </c>
      <c r="J145" s="169">
        <v>6</v>
      </c>
      <c r="K145" s="343" t="s">
        <v>2385</v>
      </c>
      <c r="L145" s="343" t="s">
        <v>1474</v>
      </c>
      <c r="M145" s="343" t="s">
        <v>1475</v>
      </c>
      <c r="N145" s="343" t="s">
        <v>1474</v>
      </c>
      <c r="O145" s="343" t="s">
        <v>1475</v>
      </c>
      <c r="P145" s="344" t="s">
        <v>1475</v>
      </c>
      <c r="Q145" s="343" t="s">
        <v>2385</v>
      </c>
      <c r="R145" s="343" t="s">
        <v>1474</v>
      </c>
      <c r="S145" s="343" t="s">
        <v>1475</v>
      </c>
      <c r="T145" s="343" t="s">
        <v>1474</v>
      </c>
      <c r="U145" s="343" t="s">
        <v>1475</v>
      </c>
      <c r="V145" s="344" t="s">
        <v>1475</v>
      </c>
      <c r="W145" s="343"/>
      <c r="Y145" s="171">
        <v>3</v>
      </c>
      <c r="Z145" s="169">
        <v>2</v>
      </c>
      <c r="AA145" s="169">
        <v>45</v>
      </c>
      <c r="AB145" s="169">
        <v>61</v>
      </c>
      <c r="AC145" s="171">
        <v>5</v>
      </c>
      <c r="AD145" s="169">
        <v>4</v>
      </c>
      <c r="AE145" s="169">
        <v>115</v>
      </c>
      <c r="AF145" s="169">
        <v>130</v>
      </c>
      <c r="AG145" s="171">
        <v>5</v>
      </c>
      <c r="AH145" s="169">
        <v>7</v>
      </c>
      <c r="AI145" s="169">
        <v>125</v>
      </c>
      <c r="AJ145" s="169">
        <v>174</v>
      </c>
      <c r="AK145" s="171">
        <v>5</v>
      </c>
      <c r="AL145" s="169">
        <v>5</v>
      </c>
      <c r="AM145" s="169">
        <v>108</v>
      </c>
      <c r="AN145" s="169">
        <v>173</v>
      </c>
      <c r="AO145" s="171">
        <v>5</v>
      </c>
      <c r="AP145" s="169">
        <v>4</v>
      </c>
      <c r="AQ145" s="169">
        <v>89</v>
      </c>
      <c r="AR145" s="169">
        <v>111</v>
      </c>
      <c r="AS145" s="171">
        <v>4</v>
      </c>
      <c r="AT145" s="169">
        <v>6</v>
      </c>
      <c r="AU145" s="169">
        <v>141</v>
      </c>
      <c r="AV145" s="169">
        <v>178</v>
      </c>
      <c r="AW145" s="375">
        <f t="shared" si="8"/>
        <v>27</v>
      </c>
      <c r="AX145" s="376">
        <f t="shared" si="9"/>
        <v>28</v>
      </c>
      <c r="AY145" s="376">
        <f t="shared" si="10"/>
        <v>623</v>
      </c>
      <c r="AZ145" s="377">
        <f t="shared" si="11"/>
        <v>827</v>
      </c>
      <c r="BA145" s="171">
        <v>5</v>
      </c>
      <c r="BB145" s="169"/>
      <c r="BC145" s="169"/>
      <c r="BD145" s="172"/>
      <c r="BE145" s="169"/>
      <c r="BF145" s="169"/>
      <c r="BG145" s="169"/>
      <c r="BH145" s="169"/>
      <c r="BI145" s="173"/>
      <c r="BJ145" s="173"/>
      <c r="BK145" s="174"/>
      <c r="BL145" s="174"/>
      <c r="BM145" s="174"/>
    </row>
    <row r="146" spans="1:52" ht="10.5">
      <c r="A146" s="141" t="s">
        <v>1887</v>
      </c>
      <c r="B146" s="141"/>
      <c r="AW146" s="157">
        <f t="shared" si="8"/>
        <v>0</v>
      </c>
      <c r="AX146" s="155">
        <f t="shared" si="9"/>
        <v>0</v>
      </c>
      <c r="AY146" s="155">
        <f t="shared" si="10"/>
        <v>0</v>
      </c>
      <c r="AZ146" s="155">
        <f t="shared" si="11"/>
        <v>0</v>
      </c>
    </row>
    <row r="147" spans="1:53" ht="24" customHeight="1">
      <c r="A147" s="162" t="s">
        <v>2287</v>
      </c>
      <c r="B147" s="162" t="s">
        <v>109</v>
      </c>
      <c r="C147" s="163" t="s">
        <v>1888</v>
      </c>
      <c r="D147" s="163" t="s">
        <v>2069</v>
      </c>
      <c r="E147" s="163" t="s">
        <v>2070</v>
      </c>
      <c r="F147" s="162" t="s">
        <v>2071</v>
      </c>
      <c r="G147" s="338">
        <v>2543</v>
      </c>
      <c r="H147" s="338" t="s">
        <v>2072</v>
      </c>
      <c r="J147" s="162" t="s">
        <v>2073</v>
      </c>
      <c r="K147" s="339" t="s">
        <v>500</v>
      </c>
      <c r="L147" s="339" t="s">
        <v>500</v>
      </c>
      <c r="M147" s="339" t="s">
        <v>500</v>
      </c>
      <c r="N147" s="339" t="s">
        <v>500</v>
      </c>
      <c r="O147" s="339" t="s">
        <v>500</v>
      </c>
      <c r="Q147" s="339" t="s">
        <v>500</v>
      </c>
      <c r="R147" s="339" t="s">
        <v>500</v>
      </c>
      <c r="S147" s="339" t="s">
        <v>500</v>
      </c>
      <c r="T147" s="339" t="s">
        <v>500</v>
      </c>
      <c r="U147" s="339" t="s">
        <v>500</v>
      </c>
      <c r="AC147" s="165">
        <v>0</v>
      </c>
      <c r="AD147" s="162">
        <v>0</v>
      </c>
      <c r="AE147" s="162">
        <v>1</v>
      </c>
      <c r="AF147" s="162">
        <v>2</v>
      </c>
      <c r="AG147" s="162">
        <v>0</v>
      </c>
      <c r="AH147" s="162">
        <v>0</v>
      </c>
      <c r="AI147" s="162">
        <v>0</v>
      </c>
      <c r="AJ147" s="162">
        <v>0</v>
      </c>
      <c r="AK147" s="165">
        <v>0</v>
      </c>
      <c r="AL147" s="162">
        <v>0</v>
      </c>
      <c r="AM147" s="162">
        <v>2</v>
      </c>
      <c r="AN147" s="162">
        <v>3</v>
      </c>
      <c r="AO147" s="165">
        <v>0</v>
      </c>
      <c r="AP147" s="162">
        <v>0</v>
      </c>
      <c r="AQ147" s="162">
        <v>0</v>
      </c>
      <c r="AR147" s="162">
        <v>1</v>
      </c>
      <c r="AW147" s="157">
        <f t="shared" si="8"/>
        <v>0</v>
      </c>
      <c r="AX147" s="155">
        <f t="shared" si="9"/>
        <v>0</v>
      </c>
      <c r="AY147" s="155">
        <f t="shared" si="10"/>
        <v>3</v>
      </c>
      <c r="AZ147" s="155">
        <f t="shared" si="11"/>
        <v>6</v>
      </c>
      <c r="BA147" s="165">
        <v>0</v>
      </c>
    </row>
    <row r="148" spans="1:53" ht="21.75">
      <c r="A148" s="162" t="s">
        <v>2287</v>
      </c>
      <c r="B148" s="162" t="s">
        <v>109</v>
      </c>
      <c r="C148" s="163" t="s">
        <v>2074</v>
      </c>
      <c r="D148" s="163" t="s">
        <v>2256</v>
      </c>
      <c r="E148" s="163" t="s">
        <v>2257</v>
      </c>
      <c r="F148" s="162" t="s">
        <v>2071</v>
      </c>
      <c r="G148" s="338">
        <v>2543</v>
      </c>
      <c r="H148" s="338" t="s">
        <v>2258</v>
      </c>
      <c r="J148" s="162" t="s">
        <v>2073</v>
      </c>
      <c r="K148" s="339" t="s">
        <v>2259</v>
      </c>
      <c r="L148" s="339" t="s">
        <v>2260</v>
      </c>
      <c r="M148" s="339" t="s">
        <v>2261</v>
      </c>
      <c r="N148" s="339" t="s">
        <v>2260</v>
      </c>
      <c r="O148" s="339" t="s">
        <v>2260</v>
      </c>
      <c r="P148" s="340" t="s">
        <v>2461</v>
      </c>
      <c r="Q148" s="339" t="s">
        <v>2259</v>
      </c>
      <c r="R148" s="339" t="s">
        <v>2260</v>
      </c>
      <c r="S148" s="339" t="s">
        <v>2261</v>
      </c>
      <c r="T148" s="339" t="s">
        <v>2260</v>
      </c>
      <c r="U148" s="339" t="s">
        <v>2260</v>
      </c>
      <c r="V148" s="340" t="s">
        <v>2461</v>
      </c>
      <c r="X148" s="343" t="s">
        <v>1132</v>
      </c>
      <c r="AC148" s="165">
        <v>4</v>
      </c>
      <c r="AD148" s="162">
        <v>5</v>
      </c>
      <c r="AE148" s="162">
        <v>147</v>
      </c>
      <c r="AF148" s="162">
        <v>127</v>
      </c>
      <c r="AK148" s="165">
        <v>4</v>
      </c>
      <c r="AL148" s="162">
        <v>3</v>
      </c>
      <c r="AM148" s="162">
        <v>95</v>
      </c>
      <c r="AN148" s="162">
        <v>75</v>
      </c>
      <c r="AO148" s="165">
        <v>1</v>
      </c>
      <c r="AP148" s="162">
        <v>2</v>
      </c>
      <c r="AQ148" s="162">
        <v>40</v>
      </c>
      <c r="AR148" s="162">
        <v>35</v>
      </c>
      <c r="AW148" s="157">
        <f t="shared" si="8"/>
        <v>9</v>
      </c>
      <c r="AX148" s="155">
        <f t="shared" si="9"/>
        <v>10</v>
      </c>
      <c r="AY148" s="155">
        <f t="shared" si="10"/>
        <v>282</v>
      </c>
      <c r="AZ148" s="155">
        <f t="shared" si="11"/>
        <v>237</v>
      </c>
      <c r="BA148" s="165">
        <v>0</v>
      </c>
    </row>
    <row r="149" spans="1:53" ht="21.75">
      <c r="A149" s="162" t="s">
        <v>2287</v>
      </c>
      <c r="B149" s="162" t="s">
        <v>1887</v>
      </c>
      <c r="C149" s="163" t="s">
        <v>2462</v>
      </c>
      <c r="D149" s="163" t="s">
        <v>2463</v>
      </c>
      <c r="E149" s="163" t="s">
        <v>2464</v>
      </c>
      <c r="F149" s="162" t="s">
        <v>2465</v>
      </c>
      <c r="G149" s="338">
        <v>2540</v>
      </c>
      <c r="H149" s="338" t="s">
        <v>2466</v>
      </c>
      <c r="I149" s="164">
        <v>0.375</v>
      </c>
      <c r="J149" s="162">
        <v>6</v>
      </c>
      <c r="K149" s="339" t="s">
        <v>2467</v>
      </c>
      <c r="L149" s="339" t="s">
        <v>2468</v>
      </c>
      <c r="M149" s="339" t="s">
        <v>2468</v>
      </c>
      <c r="N149" s="339" t="s">
        <v>2467</v>
      </c>
      <c r="O149" s="339" t="s">
        <v>2467</v>
      </c>
      <c r="P149" s="339" t="s">
        <v>2467</v>
      </c>
      <c r="Q149" s="339" t="s">
        <v>2467</v>
      </c>
      <c r="R149" s="339" t="s">
        <v>2468</v>
      </c>
      <c r="S149" s="339" t="s">
        <v>2468</v>
      </c>
      <c r="T149" s="339" t="s">
        <v>2467</v>
      </c>
      <c r="U149" s="339" t="s">
        <v>2467</v>
      </c>
      <c r="V149" s="339" t="s">
        <v>2467</v>
      </c>
      <c r="Y149" s="165">
        <v>7</v>
      </c>
      <c r="Z149" s="162">
        <v>9</v>
      </c>
      <c r="AA149" s="162">
        <v>220</v>
      </c>
      <c r="AB149" s="162">
        <v>280</v>
      </c>
      <c r="AC149" s="165">
        <v>9</v>
      </c>
      <c r="AD149" s="162">
        <v>8</v>
      </c>
      <c r="AE149" s="162">
        <v>268</v>
      </c>
      <c r="AF149" s="162">
        <v>238</v>
      </c>
      <c r="AG149" s="165">
        <v>15</v>
      </c>
      <c r="AH149" s="162">
        <v>11</v>
      </c>
      <c r="AI149" s="162">
        <v>401</v>
      </c>
      <c r="AJ149" s="162">
        <v>296</v>
      </c>
      <c r="AK149" s="165">
        <v>12</v>
      </c>
      <c r="AL149" s="162">
        <v>9</v>
      </c>
      <c r="AM149" s="162">
        <v>315</v>
      </c>
      <c r="AN149" s="162">
        <v>253</v>
      </c>
      <c r="AO149" s="165">
        <v>12</v>
      </c>
      <c r="AP149" s="162">
        <v>7</v>
      </c>
      <c r="AQ149" s="162">
        <v>300</v>
      </c>
      <c r="AR149" s="162">
        <v>197</v>
      </c>
      <c r="AS149" s="165">
        <v>8</v>
      </c>
      <c r="AT149" s="162">
        <v>11</v>
      </c>
      <c r="AU149" s="162">
        <v>220</v>
      </c>
      <c r="AV149" s="162">
        <v>331</v>
      </c>
      <c r="AW149" s="157">
        <f t="shared" si="8"/>
        <v>63</v>
      </c>
      <c r="AX149" s="155">
        <f t="shared" si="9"/>
        <v>55</v>
      </c>
      <c r="AY149" s="155">
        <f t="shared" si="10"/>
        <v>1724</v>
      </c>
      <c r="AZ149" s="155">
        <f t="shared" si="11"/>
        <v>1595</v>
      </c>
      <c r="BA149" s="165">
        <v>16</v>
      </c>
    </row>
    <row r="150" spans="1:53" ht="21.75">
      <c r="A150" s="162" t="s">
        <v>2287</v>
      </c>
      <c r="B150" s="162" t="s">
        <v>1887</v>
      </c>
      <c r="C150" s="163" t="s">
        <v>2469</v>
      </c>
      <c r="D150" s="163" t="s">
        <v>2470</v>
      </c>
      <c r="E150" s="163" t="s">
        <v>2471</v>
      </c>
      <c r="F150" s="162" t="s">
        <v>2472</v>
      </c>
      <c r="G150" s="338">
        <v>2574</v>
      </c>
      <c r="H150" s="338" t="s">
        <v>2473</v>
      </c>
      <c r="I150" s="164">
        <v>0.3958333333333333</v>
      </c>
      <c r="J150" s="162" t="s">
        <v>2474</v>
      </c>
      <c r="K150" s="339" t="s">
        <v>1012</v>
      </c>
      <c r="L150" s="339" t="s">
        <v>1475</v>
      </c>
      <c r="M150" s="339" t="s">
        <v>1475</v>
      </c>
      <c r="N150" s="339" t="s">
        <v>2178</v>
      </c>
      <c r="O150" s="339" t="s">
        <v>1475</v>
      </c>
      <c r="P150" s="339" t="s">
        <v>886</v>
      </c>
      <c r="Q150" s="339" t="s">
        <v>1012</v>
      </c>
      <c r="R150" s="339" t="s">
        <v>1475</v>
      </c>
      <c r="S150" s="339" t="s">
        <v>1475</v>
      </c>
      <c r="T150" s="339" t="s">
        <v>2178</v>
      </c>
      <c r="U150" s="339" t="s">
        <v>1475</v>
      </c>
      <c r="V150" s="339" t="s">
        <v>886</v>
      </c>
      <c r="X150" s="339" t="s">
        <v>1132</v>
      </c>
      <c r="AC150" s="165">
        <v>5</v>
      </c>
      <c r="AD150" s="162">
        <v>3</v>
      </c>
      <c r="AE150" s="162">
        <v>86</v>
      </c>
      <c r="AF150" s="162">
        <v>66</v>
      </c>
      <c r="AG150" s="165">
        <v>2</v>
      </c>
      <c r="AH150" s="162">
        <v>3</v>
      </c>
      <c r="AI150" s="162">
        <v>80</v>
      </c>
      <c r="AJ150" s="162">
        <v>83</v>
      </c>
      <c r="AO150" s="165">
        <v>4</v>
      </c>
      <c r="AP150" s="162">
        <v>4</v>
      </c>
      <c r="AQ150" s="162">
        <v>90</v>
      </c>
      <c r="AR150" s="162">
        <v>92</v>
      </c>
      <c r="AW150" s="157">
        <f t="shared" si="8"/>
        <v>11</v>
      </c>
      <c r="AX150" s="155">
        <f t="shared" si="9"/>
        <v>10</v>
      </c>
      <c r="AY150" s="155">
        <f t="shared" si="10"/>
        <v>256</v>
      </c>
      <c r="AZ150" s="155">
        <f t="shared" si="11"/>
        <v>241</v>
      </c>
      <c r="BA150" s="165">
        <v>2</v>
      </c>
    </row>
    <row r="151" spans="1:52" ht="21.75">
      <c r="A151" s="162" t="s">
        <v>2287</v>
      </c>
      <c r="B151" s="162" t="s">
        <v>1887</v>
      </c>
      <c r="C151" s="142" t="s">
        <v>2475</v>
      </c>
      <c r="D151" s="162" t="s">
        <v>2476</v>
      </c>
      <c r="E151" s="163" t="s">
        <v>1592</v>
      </c>
      <c r="F151" s="162" t="s">
        <v>2477</v>
      </c>
      <c r="G151" s="338">
        <v>2536</v>
      </c>
      <c r="H151" s="338" t="s">
        <v>2478</v>
      </c>
      <c r="I151" s="164">
        <v>0.40625</v>
      </c>
      <c r="J151" s="162" t="s">
        <v>2479</v>
      </c>
      <c r="K151" s="339" t="s">
        <v>2480</v>
      </c>
      <c r="L151" s="339" t="s">
        <v>2481</v>
      </c>
      <c r="M151" s="339" t="s">
        <v>486</v>
      </c>
      <c r="N151" s="339" t="s">
        <v>2481</v>
      </c>
      <c r="Q151" s="339" t="s">
        <v>2480</v>
      </c>
      <c r="R151" s="339" t="s">
        <v>2481</v>
      </c>
      <c r="S151" s="339" t="s">
        <v>486</v>
      </c>
      <c r="T151" s="339" t="s">
        <v>2481</v>
      </c>
      <c r="Y151" s="165">
        <v>7</v>
      </c>
      <c r="Z151" s="162">
        <v>3</v>
      </c>
      <c r="AA151" s="162">
        <v>200</v>
      </c>
      <c r="AB151" s="162">
        <v>119</v>
      </c>
      <c r="AC151" s="165">
        <v>3</v>
      </c>
      <c r="AD151" s="162">
        <v>6</v>
      </c>
      <c r="AE151" s="162">
        <v>100</v>
      </c>
      <c r="AF151" s="162">
        <v>206</v>
      </c>
      <c r="AG151" s="165">
        <v>3</v>
      </c>
      <c r="AH151" s="162">
        <v>4</v>
      </c>
      <c r="AI151" s="162">
        <v>100</v>
      </c>
      <c r="AJ151" s="162">
        <v>134</v>
      </c>
      <c r="AK151" s="165">
        <v>4</v>
      </c>
      <c r="AL151" s="162">
        <v>2</v>
      </c>
      <c r="AM151" s="162">
        <v>83</v>
      </c>
      <c r="AN151" s="162">
        <v>53</v>
      </c>
      <c r="AW151" s="157">
        <f t="shared" si="8"/>
        <v>17</v>
      </c>
      <c r="AX151" s="155">
        <f t="shared" si="9"/>
        <v>15</v>
      </c>
      <c r="AY151" s="155">
        <f t="shared" si="10"/>
        <v>483</v>
      </c>
      <c r="AZ151" s="155">
        <f t="shared" si="11"/>
        <v>512</v>
      </c>
    </row>
    <row r="152" spans="1:53" ht="21.75">
      <c r="A152" s="162" t="s">
        <v>2287</v>
      </c>
      <c r="B152" s="162" t="s">
        <v>1887</v>
      </c>
      <c r="C152" s="142" t="s">
        <v>2482</v>
      </c>
      <c r="D152" s="162" t="s">
        <v>2483</v>
      </c>
      <c r="E152" s="163" t="s">
        <v>2484</v>
      </c>
      <c r="F152" s="162" t="s">
        <v>2485</v>
      </c>
      <c r="G152" s="338">
        <v>2556</v>
      </c>
      <c r="H152" s="338" t="s">
        <v>2486</v>
      </c>
      <c r="I152" s="164">
        <v>0.4791666666666667</v>
      </c>
      <c r="J152" s="162" t="s">
        <v>2487</v>
      </c>
      <c r="K152" s="339" t="s">
        <v>2488</v>
      </c>
      <c r="M152" s="339" t="s">
        <v>2489</v>
      </c>
      <c r="O152" s="339" t="s">
        <v>2488</v>
      </c>
      <c r="Q152" s="339" t="s">
        <v>2488</v>
      </c>
      <c r="S152" s="339" t="s">
        <v>2489</v>
      </c>
      <c r="U152" s="339" t="s">
        <v>2488</v>
      </c>
      <c r="Y152" s="165">
        <v>2</v>
      </c>
      <c r="Z152" s="162">
        <v>5</v>
      </c>
      <c r="AA152" s="162">
        <v>88</v>
      </c>
      <c r="AB152" s="162">
        <v>148</v>
      </c>
      <c r="AG152" s="165">
        <v>3</v>
      </c>
      <c r="AH152" s="162">
        <v>1</v>
      </c>
      <c r="AI152" s="162">
        <v>57</v>
      </c>
      <c r="AJ152" s="162">
        <v>37</v>
      </c>
      <c r="AO152" s="165">
        <v>4</v>
      </c>
      <c r="AP152" s="162">
        <v>4</v>
      </c>
      <c r="AQ152" s="162">
        <v>140</v>
      </c>
      <c r="AR152" s="162">
        <v>143</v>
      </c>
      <c r="AW152" s="157">
        <f t="shared" si="8"/>
        <v>9</v>
      </c>
      <c r="AX152" s="155">
        <f t="shared" si="9"/>
        <v>10</v>
      </c>
      <c r="AY152" s="155">
        <f t="shared" si="10"/>
        <v>285</v>
      </c>
      <c r="AZ152" s="155">
        <f t="shared" si="11"/>
        <v>328</v>
      </c>
      <c r="BA152" s="165">
        <v>3</v>
      </c>
    </row>
    <row r="153" spans="1:53" ht="21.75">
      <c r="A153" s="162" t="s">
        <v>2287</v>
      </c>
      <c r="B153" s="162" t="s">
        <v>1887</v>
      </c>
      <c r="C153" s="163" t="s">
        <v>2490</v>
      </c>
      <c r="D153" s="163" t="s">
        <v>2491</v>
      </c>
      <c r="E153" s="163" t="s">
        <v>2294</v>
      </c>
      <c r="F153" s="162" t="s">
        <v>2295</v>
      </c>
      <c r="G153" s="338">
        <v>2649</v>
      </c>
      <c r="H153" s="338" t="s">
        <v>2296</v>
      </c>
      <c r="I153" s="164">
        <v>0.5</v>
      </c>
      <c r="J153" s="162">
        <v>6</v>
      </c>
      <c r="K153" s="339" t="s">
        <v>1475</v>
      </c>
      <c r="L153" s="339" t="s">
        <v>2297</v>
      </c>
      <c r="M153" s="339" t="s">
        <v>1490</v>
      </c>
      <c r="N153" s="339" t="s">
        <v>2297</v>
      </c>
      <c r="O153" s="339" t="s">
        <v>2106</v>
      </c>
      <c r="P153" s="340" t="s">
        <v>486</v>
      </c>
      <c r="Q153" s="339" t="s">
        <v>1475</v>
      </c>
      <c r="R153" s="339" t="s">
        <v>2297</v>
      </c>
      <c r="S153" s="339" t="s">
        <v>1490</v>
      </c>
      <c r="T153" s="339" t="s">
        <v>2297</v>
      </c>
      <c r="U153" s="339" t="s">
        <v>2106</v>
      </c>
      <c r="V153" s="340" t="s">
        <v>486</v>
      </c>
      <c r="Y153" s="165">
        <v>2</v>
      </c>
      <c r="Z153" s="162">
        <v>3</v>
      </c>
      <c r="AA153" s="162">
        <v>120</v>
      </c>
      <c r="AB153" s="162">
        <v>143</v>
      </c>
      <c r="AC153" s="165">
        <v>3</v>
      </c>
      <c r="AD153" s="162">
        <v>4</v>
      </c>
      <c r="AE153" s="162">
        <v>92</v>
      </c>
      <c r="AF153" s="162">
        <v>113</v>
      </c>
      <c r="AG153" s="165">
        <v>3</v>
      </c>
      <c r="AH153" s="162">
        <v>4</v>
      </c>
      <c r="AI153" s="162">
        <v>60</v>
      </c>
      <c r="AJ153" s="162">
        <v>84</v>
      </c>
      <c r="AK153" s="165">
        <v>4</v>
      </c>
      <c r="AL153" s="162">
        <v>3</v>
      </c>
      <c r="AM153" s="162">
        <v>99</v>
      </c>
      <c r="AN153" s="162">
        <v>71</v>
      </c>
      <c r="AO153" s="165">
        <v>2</v>
      </c>
      <c r="AP153" s="162">
        <v>3</v>
      </c>
      <c r="AQ153" s="162">
        <v>69</v>
      </c>
      <c r="AR153" s="162">
        <v>99</v>
      </c>
      <c r="AS153" s="165">
        <v>3</v>
      </c>
      <c r="AT153" s="162">
        <v>3</v>
      </c>
      <c r="AU153" s="162">
        <v>70</v>
      </c>
      <c r="AV153" s="162">
        <v>74</v>
      </c>
      <c r="AW153" s="157">
        <f t="shared" si="8"/>
        <v>17</v>
      </c>
      <c r="AX153" s="155">
        <f t="shared" si="9"/>
        <v>20</v>
      </c>
      <c r="AY153" s="155">
        <f t="shared" si="10"/>
        <v>510</v>
      </c>
      <c r="AZ153" s="155">
        <f t="shared" si="11"/>
        <v>584</v>
      </c>
      <c r="BA153" s="165">
        <v>6</v>
      </c>
    </row>
    <row r="154" spans="1:53" ht="33">
      <c r="A154" s="162" t="s">
        <v>2287</v>
      </c>
      <c r="B154" s="162" t="s">
        <v>1887</v>
      </c>
      <c r="C154" s="163" t="s">
        <v>2298</v>
      </c>
      <c r="D154" s="163" t="s">
        <v>2299</v>
      </c>
      <c r="E154" s="163" t="s">
        <v>2300</v>
      </c>
      <c r="F154" s="162" t="s">
        <v>2301</v>
      </c>
      <c r="G154" s="338">
        <v>2635</v>
      </c>
      <c r="H154" s="338" t="s">
        <v>2302</v>
      </c>
      <c r="I154" s="164">
        <v>0.5069444444444444</v>
      </c>
      <c r="J154" s="162">
        <v>5</v>
      </c>
      <c r="K154" s="339" t="s">
        <v>2303</v>
      </c>
      <c r="L154" s="339" t="s">
        <v>2304</v>
      </c>
      <c r="M154" s="339" t="s">
        <v>2305</v>
      </c>
      <c r="N154" s="339" t="s">
        <v>2306</v>
      </c>
      <c r="O154" s="339" t="s">
        <v>2304</v>
      </c>
      <c r="Q154" s="339" t="s">
        <v>2303</v>
      </c>
      <c r="R154" s="339" t="s">
        <v>2304</v>
      </c>
      <c r="S154" s="339" t="s">
        <v>2305</v>
      </c>
      <c r="T154" s="339" t="s">
        <v>2306</v>
      </c>
      <c r="U154" s="339" t="s">
        <v>2304</v>
      </c>
      <c r="Y154" s="165">
        <v>5</v>
      </c>
      <c r="Z154" s="162">
        <v>3</v>
      </c>
      <c r="AA154" s="162">
        <v>70</v>
      </c>
      <c r="AB154" s="162">
        <v>104</v>
      </c>
      <c r="AC154" s="165">
        <v>3</v>
      </c>
      <c r="AD154" s="162">
        <v>4</v>
      </c>
      <c r="AE154" s="162">
        <v>98</v>
      </c>
      <c r="AF154" s="162">
        <v>74</v>
      </c>
      <c r="AG154" s="165">
        <v>5</v>
      </c>
      <c r="AH154" s="162">
        <v>3</v>
      </c>
      <c r="AI154" s="162">
        <v>100</v>
      </c>
      <c r="AJ154" s="162">
        <v>71</v>
      </c>
      <c r="AK154" s="165">
        <v>4</v>
      </c>
      <c r="AL154" s="162">
        <v>3</v>
      </c>
      <c r="AM154" s="162">
        <v>100</v>
      </c>
      <c r="AN154" s="162">
        <v>80</v>
      </c>
      <c r="AO154" s="165">
        <v>4</v>
      </c>
      <c r="AP154" s="162">
        <v>3</v>
      </c>
      <c r="AQ154" s="162">
        <v>72</v>
      </c>
      <c r="AR154" s="162">
        <v>52</v>
      </c>
      <c r="AW154" s="157">
        <f t="shared" si="8"/>
        <v>21</v>
      </c>
      <c r="AX154" s="155">
        <f t="shared" si="9"/>
        <v>16</v>
      </c>
      <c r="AY154" s="155">
        <f t="shared" si="10"/>
        <v>440</v>
      </c>
      <c r="AZ154" s="155">
        <f t="shared" si="11"/>
        <v>381</v>
      </c>
      <c r="BA154" s="165">
        <v>6</v>
      </c>
    </row>
    <row r="155" spans="1:53" ht="21.75">
      <c r="A155" s="162" t="s">
        <v>2287</v>
      </c>
      <c r="B155" s="162" t="s">
        <v>1887</v>
      </c>
      <c r="C155" s="163" t="s">
        <v>2307</v>
      </c>
      <c r="D155" s="163" t="s">
        <v>1770</v>
      </c>
      <c r="E155" s="163" t="s">
        <v>1771</v>
      </c>
      <c r="F155" s="162" t="s">
        <v>1772</v>
      </c>
      <c r="G155" s="338">
        <v>2648</v>
      </c>
      <c r="H155" s="338" t="s">
        <v>1773</v>
      </c>
      <c r="I155" s="164">
        <v>0.5208333333333334</v>
      </c>
      <c r="J155" s="162">
        <v>6</v>
      </c>
      <c r="K155" s="339" t="s">
        <v>1475</v>
      </c>
      <c r="L155" s="339" t="s">
        <v>1474</v>
      </c>
      <c r="M155" s="339" t="s">
        <v>1274</v>
      </c>
      <c r="N155" s="339" t="s">
        <v>1937</v>
      </c>
      <c r="O155" s="339" t="s">
        <v>1937</v>
      </c>
      <c r="P155" s="339" t="s">
        <v>1774</v>
      </c>
      <c r="Q155" s="339" t="s">
        <v>1475</v>
      </c>
      <c r="R155" s="339" t="s">
        <v>1474</v>
      </c>
      <c r="S155" s="339" t="s">
        <v>1274</v>
      </c>
      <c r="T155" s="339" t="s">
        <v>1937</v>
      </c>
      <c r="U155" s="339" t="s">
        <v>1937</v>
      </c>
      <c r="V155" s="339" t="s">
        <v>1774</v>
      </c>
      <c r="Y155" s="165">
        <v>2</v>
      </c>
      <c r="Z155" s="162">
        <v>4</v>
      </c>
      <c r="AA155" s="162">
        <v>68</v>
      </c>
      <c r="AB155" s="162">
        <v>108</v>
      </c>
      <c r="AC155" s="165">
        <v>2</v>
      </c>
      <c r="AD155" s="162">
        <v>3</v>
      </c>
      <c r="AE155" s="162">
        <v>79</v>
      </c>
      <c r="AF155" s="162">
        <v>99</v>
      </c>
      <c r="AG155" s="165">
        <v>3</v>
      </c>
      <c r="AH155" s="162">
        <v>3</v>
      </c>
      <c r="AI155" s="162">
        <v>70</v>
      </c>
      <c r="AJ155" s="162">
        <v>75</v>
      </c>
      <c r="AK155" s="165">
        <v>3</v>
      </c>
      <c r="AL155" s="162">
        <v>2</v>
      </c>
      <c r="AM155" s="162">
        <v>89</v>
      </c>
      <c r="AN155" s="162">
        <v>63</v>
      </c>
      <c r="AO155" s="165">
        <v>3</v>
      </c>
      <c r="AP155" s="162">
        <v>2</v>
      </c>
      <c r="AQ155" s="162">
        <v>68</v>
      </c>
      <c r="AR155" s="162">
        <v>48</v>
      </c>
      <c r="AS155" s="165">
        <v>2</v>
      </c>
      <c r="AT155" s="162">
        <v>1</v>
      </c>
      <c r="AU155" s="162">
        <v>50</v>
      </c>
      <c r="AV155" s="162">
        <v>30</v>
      </c>
      <c r="AW155" s="157">
        <f t="shared" si="8"/>
        <v>15</v>
      </c>
      <c r="AX155" s="155">
        <f t="shared" si="9"/>
        <v>15</v>
      </c>
      <c r="AY155" s="155">
        <f t="shared" si="10"/>
        <v>424</v>
      </c>
      <c r="AZ155" s="155">
        <f t="shared" si="11"/>
        <v>423</v>
      </c>
      <c r="BA155" s="165">
        <v>5</v>
      </c>
    </row>
    <row r="156" spans="1:53" ht="21.75">
      <c r="A156" s="162" t="s">
        <v>2287</v>
      </c>
      <c r="B156" s="162" t="s">
        <v>1887</v>
      </c>
      <c r="C156" s="163" t="s">
        <v>1775</v>
      </c>
      <c r="D156" s="163" t="s">
        <v>1776</v>
      </c>
      <c r="E156" s="163" t="s">
        <v>1777</v>
      </c>
      <c r="F156" s="162" t="s">
        <v>1778</v>
      </c>
      <c r="G156" s="338">
        <v>2655</v>
      </c>
      <c r="H156" s="338" t="s">
        <v>1779</v>
      </c>
      <c r="I156" s="164">
        <v>0.5277777777777778</v>
      </c>
      <c r="J156" s="162">
        <v>6</v>
      </c>
      <c r="K156" s="339" t="s">
        <v>1490</v>
      </c>
      <c r="L156" s="339" t="s">
        <v>1644</v>
      </c>
      <c r="M156" s="339" t="s">
        <v>1490</v>
      </c>
      <c r="N156" s="339" t="s">
        <v>2106</v>
      </c>
      <c r="O156" s="339" t="s">
        <v>672</v>
      </c>
      <c r="P156" s="340" t="s">
        <v>504</v>
      </c>
      <c r="Q156" s="339" t="s">
        <v>1490</v>
      </c>
      <c r="R156" s="339" t="s">
        <v>1644</v>
      </c>
      <c r="S156" s="339" t="s">
        <v>1490</v>
      </c>
      <c r="T156" s="339" t="s">
        <v>1644</v>
      </c>
      <c r="U156" s="339" t="s">
        <v>672</v>
      </c>
      <c r="V156" s="340" t="s">
        <v>504</v>
      </c>
      <c r="W156" s="339" t="s">
        <v>1780</v>
      </c>
      <c r="Y156" s="165">
        <v>2</v>
      </c>
      <c r="Z156" s="162">
        <v>5</v>
      </c>
      <c r="AA156" s="162">
        <v>130</v>
      </c>
      <c r="AB156" s="162">
        <v>168</v>
      </c>
      <c r="AC156" s="165">
        <v>3</v>
      </c>
      <c r="AD156" s="162">
        <v>3</v>
      </c>
      <c r="AE156" s="162">
        <v>50</v>
      </c>
      <c r="AF156" s="162">
        <v>59</v>
      </c>
      <c r="AG156" s="165">
        <v>5</v>
      </c>
      <c r="AH156" s="162">
        <v>3</v>
      </c>
      <c r="AI156" s="162">
        <v>119</v>
      </c>
      <c r="AJ156" s="162">
        <v>89</v>
      </c>
      <c r="AK156" s="165">
        <v>5</v>
      </c>
      <c r="AL156" s="162">
        <v>3</v>
      </c>
      <c r="AM156" s="162">
        <v>124</v>
      </c>
      <c r="AN156" s="162">
        <v>1847</v>
      </c>
      <c r="AO156" s="165">
        <v>3</v>
      </c>
      <c r="AP156" s="162">
        <v>2</v>
      </c>
      <c r="AQ156" s="162">
        <v>96</v>
      </c>
      <c r="AR156" s="162">
        <v>66</v>
      </c>
      <c r="AS156" s="165">
        <v>3</v>
      </c>
      <c r="AT156" s="162">
        <v>3</v>
      </c>
      <c r="AU156" s="162">
        <v>70</v>
      </c>
      <c r="AV156" s="162">
        <v>74</v>
      </c>
      <c r="AW156" s="157">
        <f t="shared" si="8"/>
        <v>21</v>
      </c>
      <c r="AX156" s="155">
        <f t="shared" si="9"/>
        <v>19</v>
      </c>
      <c r="AY156" s="155">
        <f t="shared" si="10"/>
        <v>589</v>
      </c>
      <c r="AZ156" s="155">
        <f t="shared" si="11"/>
        <v>2303</v>
      </c>
      <c r="BA156" s="165">
        <v>9</v>
      </c>
    </row>
    <row r="157" spans="1:53" ht="21.75">
      <c r="A157" s="162" t="s">
        <v>2287</v>
      </c>
      <c r="B157" s="162" t="s">
        <v>1887</v>
      </c>
      <c r="C157" s="163" t="s">
        <v>1781</v>
      </c>
      <c r="D157" s="163" t="s">
        <v>1782</v>
      </c>
      <c r="E157" s="163" t="s">
        <v>1783</v>
      </c>
      <c r="F157" s="162" t="s">
        <v>1959</v>
      </c>
      <c r="G157" s="338">
        <v>2632</v>
      </c>
      <c r="H157" s="338" t="s">
        <v>1960</v>
      </c>
      <c r="I157" s="164">
        <v>0.5520833333333334</v>
      </c>
      <c r="J157" s="162">
        <v>6</v>
      </c>
      <c r="K157" s="339" t="s">
        <v>1961</v>
      </c>
      <c r="L157" s="339" t="s">
        <v>1962</v>
      </c>
      <c r="M157" s="339" t="s">
        <v>1961</v>
      </c>
      <c r="N157" s="339" t="s">
        <v>1962</v>
      </c>
      <c r="O157" s="339" t="s">
        <v>1961</v>
      </c>
      <c r="P157" s="340" t="s">
        <v>1276</v>
      </c>
      <c r="Q157" s="339" t="s">
        <v>1961</v>
      </c>
      <c r="R157" s="339" t="s">
        <v>1962</v>
      </c>
      <c r="S157" s="339" t="s">
        <v>1961</v>
      </c>
      <c r="T157" s="339" t="s">
        <v>1962</v>
      </c>
      <c r="U157" s="339" t="s">
        <v>1961</v>
      </c>
      <c r="V157" s="340" t="s">
        <v>1276</v>
      </c>
      <c r="Y157" s="165">
        <v>4</v>
      </c>
      <c r="Z157" s="162">
        <v>4</v>
      </c>
      <c r="AA157" s="162">
        <v>110</v>
      </c>
      <c r="AB157" s="162">
        <v>120</v>
      </c>
      <c r="AC157" s="165">
        <v>4</v>
      </c>
      <c r="AD157" s="162">
        <v>6</v>
      </c>
      <c r="AE157" s="162">
        <v>115</v>
      </c>
      <c r="AF157" s="162">
        <v>147</v>
      </c>
      <c r="AG157" s="165">
        <v>0</v>
      </c>
      <c r="AH157" s="162">
        <v>4</v>
      </c>
      <c r="AI157" s="162">
        <v>100</v>
      </c>
      <c r="AJ157" s="162">
        <v>117</v>
      </c>
      <c r="AK157" s="165">
        <v>6</v>
      </c>
      <c r="AL157" s="162">
        <v>5</v>
      </c>
      <c r="AM157" s="162">
        <v>85</v>
      </c>
      <c r="AN157" s="162">
        <v>101</v>
      </c>
      <c r="AO157" s="165">
        <v>5</v>
      </c>
      <c r="AP157" s="162">
        <v>6</v>
      </c>
      <c r="AQ157" s="162">
        <v>120</v>
      </c>
      <c r="AR157" s="162">
        <v>145</v>
      </c>
      <c r="AS157" s="165">
        <v>2</v>
      </c>
      <c r="AT157" s="162">
        <v>4</v>
      </c>
      <c r="AU157" s="162">
        <v>40</v>
      </c>
      <c r="AV157" s="162">
        <v>75</v>
      </c>
      <c r="AW157" s="157">
        <f t="shared" si="8"/>
        <v>21</v>
      </c>
      <c r="AX157" s="155">
        <f t="shared" si="9"/>
        <v>29</v>
      </c>
      <c r="AY157" s="155">
        <f t="shared" si="10"/>
        <v>570</v>
      </c>
      <c r="AZ157" s="155">
        <f t="shared" si="11"/>
        <v>705</v>
      </c>
      <c r="BA157" s="165">
        <v>8</v>
      </c>
    </row>
    <row r="158" spans="1:53" ht="21.75">
      <c r="A158" s="162" t="s">
        <v>1127</v>
      </c>
      <c r="B158" s="162" t="s">
        <v>1887</v>
      </c>
      <c r="C158" s="163" t="s">
        <v>1963</v>
      </c>
      <c r="D158" s="163" t="s">
        <v>1964</v>
      </c>
      <c r="E158" s="163" t="s">
        <v>1965</v>
      </c>
      <c r="F158" s="162" t="s">
        <v>1789</v>
      </c>
      <c r="G158" s="338">
        <v>2563</v>
      </c>
      <c r="H158" s="338" t="s">
        <v>1790</v>
      </c>
      <c r="I158" s="164">
        <v>0.5625</v>
      </c>
      <c r="J158" s="162">
        <v>6</v>
      </c>
      <c r="K158" s="339" t="s">
        <v>984</v>
      </c>
      <c r="L158" s="339" t="s">
        <v>1421</v>
      </c>
      <c r="M158" s="339" t="s">
        <v>1421</v>
      </c>
      <c r="N158" s="339" t="s">
        <v>1421</v>
      </c>
      <c r="O158" s="339" t="s">
        <v>1691</v>
      </c>
      <c r="P158" s="339" t="s">
        <v>1691</v>
      </c>
      <c r="Q158" s="339" t="s">
        <v>984</v>
      </c>
      <c r="R158" s="339" t="s">
        <v>1421</v>
      </c>
      <c r="S158" s="339" t="s">
        <v>1421</v>
      </c>
      <c r="T158" s="339" t="s">
        <v>1421</v>
      </c>
      <c r="U158" s="339" t="s">
        <v>1691</v>
      </c>
      <c r="V158" s="339" t="s">
        <v>1691</v>
      </c>
      <c r="Y158" s="165">
        <v>3</v>
      </c>
      <c r="Z158" s="162">
        <v>0</v>
      </c>
      <c r="AC158" s="165">
        <v>4</v>
      </c>
      <c r="AD158" s="162">
        <v>1</v>
      </c>
      <c r="AE158" s="162">
        <v>130</v>
      </c>
      <c r="AF158" s="162">
        <v>70</v>
      </c>
      <c r="AG158" s="165">
        <v>7</v>
      </c>
      <c r="AH158" s="162">
        <v>6</v>
      </c>
      <c r="AI158" s="162">
        <v>237</v>
      </c>
      <c r="AJ158" s="162">
        <v>207</v>
      </c>
      <c r="AK158" s="165">
        <v>6</v>
      </c>
      <c r="AL158" s="162">
        <v>6</v>
      </c>
      <c r="AM158" s="162">
        <v>190</v>
      </c>
      <c r="AN158" s="162">
        <v>197</v>
      </c>
      <c r="AO158" s="165">
        <v>5</v>
      </c>
      <c r="AP158" s="162">
        <v>4</v>
      </c>
      <c r="AQ158" s="162">
        <v>105</v>
      </c>
      <c r="AR158" s="162">
        <v>95</v>
      </c>
      <c r="AS158" s="165">
        <v>3</v>
      </c>
      <c r="AT158" s="162">
        <v>5</v>
      </c>
      <c r="AU158" s="162">
        <v>84</v>
      </c>
      <c r="AV158" s="162">
        <v>124</v>
      </c>
      <c r="AW158" s="157">
        <f t="shared" si="8"/>
        <v>28</v>
      </c>
      <c r="AX158" s="155">
        <f t="shared" si="9"/>
        <v>22</v>
      </c>
      <c r="AY158" s="155">
        <f t="shared" si="10"/>
        <v>746</v>
      </c>
      <c r="AZ158" s="155">
        <f t="shared" si="11"/>
        <v>693</v>
      </c>
      <c r="BA158" s="165">
        <v>12</v>
      </c>
    </row>
    <row r="159" spans="1:53" ht="33">
      <c r="A159" s="162" t="s">
        <v>1504</v>
      </c>
      <c r="B159" s="162" t="s">
        <v>1887</v>
      </c>
      <c r="C159" s="163" t="s">
        <v>1791</v>
      </c>
      <c r="D159" s="163" t="s">
        <v>1792</v>
      </c>
      <c r="E159" s="163" t="s">
        <v>1971</v>
      </c>
      <c r="F159" s="162" t="s">
        <v>1793</v>
      </c>
      <c r="G159" s="338">
        <v>2532</v>
      </c>
      <c r="H159" s="338" t="s">
        <v>1794</v>
      </c>
      <c r="I159" s="164">
        <v>0.5659722222222222</v>
      </c>
      <c r="J159" s="162" t="s">
        <v>1345</v>
      </c>
      <c r="K159" s="339" t="s">
        <v>1974</v>
      </c>
      <c r="L159" s="339" t="s">
        <v>1974</v>
      </c>
      <c r="M159" s="339" t="s">
        <v>1974</v>
      </c>
      <c r="N159" s="339" t="s">
        <v>1974</v>
      </c>
      <c r="O159" s="339" t="s">
        <v>1974</v>
      </c>
      <c r="Q159" s="339" t="s">
        <v>1347</v>
      </c>
      <c r="R159" s="339" t="s">
        <v>1347</v>
      </c>
      <c r="S159" s="339" t="s">
        <v>1347</v>
      </c>
      <c r="T159" s="339" t="s">
        <v>1347</v>
      </c>
      <c r="U159" s="339" t="s">
        <v>1347</v>
      </c>
      <c r="Y159" s="165">
        <v>1</v>
      </c>
      <c r="Z159" s="162">
        <v>1</v>
      </c>
      <c r="AA159" s="162">
        <v>3</v>
      </c>
      <c r="AB159" s="162">
        <v>3</v>
      </c>
      <c r="AG159" s="165">
        <v>1</v>
      </c>
      <c r="AH159" s="162">
        <v>1</v>
      </c>
      <c r="AI159" s="162">
        <v>6</v>
      </c>
      <c r="AJ159" s="162">
        <v>6</v>
      </c>
      <c r="AO159" s="165">
        <v>1</v>
      </c>
      <c r="AP159" s="162">
        <v>1</v>
      </c>
      <c r="AQ159" s="162">
        <v>5</v>
      </c>
      <c r="AR159" s="162">
        <v>5</v>
      </c>
      <c r="AW159" s="157">
        <f t="shared" si="8"/>
        <v>3</v>
      </c>
      <c r="AX159" s="155">
        <f t="shared" si="9"/>
        <v>3</v>
      </c>
      <c r="AY159" s="155">
        <f t="shared" si="10"/>
        <v>14</v>
      </c>
      <c r="AZ159" s="155">
        <f t="shared" si="11"/>
        <v>14</v>
      </c>
      <c r="BA159" s="165">
        <v>0</v>
      </c>
    </row>
    <row r="160" spans="1:53" ht="21.75">
      <c r="A160" s="162" t="s">
        <v>2287</v>
      </c>
      <c r="B160" s="162" t="s">
        <v>1887</v>
      </c>
      <c r="C160" s="163" t="s">
        <v>1975</v>
      </c>
      <c r="D160" s="163" t="s">
        <v>1976</v>
      </c>
      <c r="E160" s="163" t="s">
        <v>1977</v>
      </c>
      <c r="F160" s="162" t="s">
        <v>1793</v>
      </c>
      <c r="G160" s="338">
        <v>2532</v>
      </c>
      <c r="H160" s="338" t="s">
        <v>1978</v>
      </c>
      <c r="I160" s="164">
        <v>0.5729166666666666</v>
      </c>
      <c r="J160" s="162">
        <v>5</v>
      </c>
      <c r="K160" s="339" t="s">
        <v>1012</v>
      </c>
      <c r="L160" s="339" t="s">
        <v>1461</v>
      </c>
      <c r="M160" s="339" t="s">
        <v>1461</v>
      </c>
      <c r="N160" s="339" t="s">
        <v>1461</v>
      </c>
      <c r="O160" s="339" t="s">
        <v>1979</v>
      </c>
      <c r="P160" s="340" t="s">
        <v>1979</v>
      </c>
      <c r="Q160" s="339" t="s">
        <v>1012</v>
      </c>
      <c r="R160" s="339" t="s">
        <v>1461</v>
      </c>
      <c r="S160" s="339" t="s">
        <v>1461</v>
      </c>
      <c r="T160" s="339" t="s">
        <v>1461</v>
      </c>
      <c r="U160" s="339" t="s">
        <v>1979</v>
      </c>
      <c r="V160" s="340" t="s">
        <v>1979</v>
      </c>
      <c r="AC160" s="165">
        <v>5</v>
      </c>
      <c r="AD160" s="162">
        <v>7</v>
      </c>
      <c r="AE160" s="162">
        <v>139</v>
      </c>
      <c r="AF160" s="162">
        <v>195</v>
      </c>
      <c r="AG160" s="165">
        <v>5</v>
      </c>
      <c r="AH160" s="162">
        <v>8</v>
      </c>
      <c r="AI160" s="162">
        <v>185</v>
      </c>
      <c r="AJ160" s="162">
        <v>274</v>
      </c>
      <c r="AK160" s="165">
        <v>5</v>
      </c>
      <c r="AL160" s="162">
        <v>8</v>
      </c>
      <c r="AM160" s="162">
        <v>129</v>
      </c>
      <c r="AN160" s="162">
        <v>154</v>
      </c>
      <c r="AO160" s="165">
        <v>4</v>
      </c>
      <c r="AP160" s="162">
        <v>4</v>
      </c>
      <c r="AQ160" s="162">
        <v>121</v>
      </c>
      <c r="AR160" s="162">
        <v>119</v>
      </c>
      <c r="AS160" s="165">
        <v>5</v>
      </c>
      <c r="AT160" s="162">
        <v>3</v>
      </c>
      <c r="AU160" s="162">
        <v>117</v>
      </c>
      <c r="AV160" s="162">
        <v>97</v>
      </c>
      <c r="AW160" s="157">
        <f t="shared" si="8"/>
        <v>24</v>
      </c>
      <c r="AX160" s="155">
        <f t="shared" si="9"/>
        <v>30</v>
      </c>
      <c r="AY160" s="155">
        <f t="shared" si="10"/>
        <v>691</v>
      </c>
      <c r="AZ160" s="155">
        <f t="shared" si="11"/>
        <v>839</v>
      </c>
      <c r="BA160" s="165">
        <v>4</v>
      </c>
    </row>
    <row r="161" spans="1:65" s="170" customFormat="1" ht="33">
      <c r="A161" s="169" t="s">
        <v>2287</v>
      </c>
      <c r="B161" s="162" t="s">
        <v>1887</v>
      </c>
      <c r="C161" s="170" t="s">
        <v>2162</v>
      </c>
      <c r="D161" s="170" t="s">
        <v>2163</v>
      </c>
      <c r="E161" s="170" t="s">
        <v>2164</v>
      </c>
      <c r="F161" s="342" t="s">
        <v>2165</v>
      </c>
      <c r="G161" s="342">
        <v>2532</v>
      </c>
      <c r="H161" s="342" t="s">
        <v>2166</v>
      </c>
      <c r="I161" s="183">
        <v>0.5833333333333334</v>
      </c>
      <c r="J161" s="169">
        <v>5</v>
      </c>
      <c r="K161" s="343" t="s">
        <v>2557</v>
      </c>
      <c r="L161" s="343" t="s">
        <v>2557</v>
      </c>
      <c r="M161" s="343" t="s">
        <v>2557</v>
      </c>
      <c r="N161" s="343" t="s">
        <v>2557</v>
      </c>
      <c r="O161" s="343" t="s">
        <v>2558</v>
      </c>
      <c r="P161" s="344"/>
      <c r="Q161" s="343" t="s">
        <v>1550</v>
      </c>
      <c r="R161" s="343" t="s">
        <v>1550</v>
      </c>
      <c r="S161" s="343" t="s">
        <v>1550</v>
      </c>
      <c r="T161" s="343" t="s">
        <v>1550</v>
      </c>
      <c r="U161" s="343" t="s">
        <v>1550</v>
      </c>
      <c r="V161" s="343"/>
      <c r="W161" s="343"/>
      <c r="X161" s="343"/>
      <c r="Y161" s="171">
        <v>1</v>
      </c>
      <c r="Z161" s="169">
        <v>1</v>
      </c>
      <c r="AA161" s="169">
        <v>5</v>
      </c>
      <c r="AB161" s="169">
        <v>5</v>
      </c>
      <c r="AC161" s="171">
        <v>0</v>
      </c>
      <c r="AD161" s="169">
        <v>1</v>
      </c>
      <c r="AE161" s="169">
        <v>0</v>
      </c>
      <c r="AF161" s="169">
        <v>23</v>
      </c>
      <c r="AG161" s="171">
        <v>1</v>
      </c>
      <c r="AH161" s="169">
        <v>1</v>
      </c>
      <c r="AI161" s="169">
        <v>14</v>
      </c>
      <c r="AJ161" s="169">
        <v>14</v>
      </c>
      <c r="AK161" s="171">
        <v>1</v>
      </c>
      <c r="AL161" s="169">
        <v>1</v>
      </c>
      <c r="AM161" s="169">
        <v>10</v>
      </c>
      <c r="AN161" s="169">
        <v>10</v>
      </c>
      <c r="AO161" s="171">
        <v>1</v>
      </c>
      <c r="AP161" s="169">
        <v>1</v>
      </c>
      <c r="AQ161" s="169">
        <v>5</v>
      </c>
      <c r="AR161" s="169">
        <v>5</v>
      </c>
      <c r="AS161" s="171"/>
      <c r="AT161" s="169"/>
      <c r="AU161" s="169"/>
      <c r="AV161" s="169"/>
      <c r="AW161" s="375">
        <f t="shared" si="8"/>
        <v>4</v>
      </c>
      <c r="AX161" s="376">
        <f t="shared" si="9"/>
        <v>5</v>
      </c>
      <c r="AY161" s="376">
        <f t="shared" si="10"/>
        <v>34</v>
      </c>
      <c r="AZ161" s="377">
        <f t="shared" si="11"/>
        <v>57</v>
      </c>
      <c r="BA161" s="171">
        <v>1</v>
      </c>
      <c r="BB161" s="169"/>
      <c r="BC161" s="169"/>
      <c r="BD161" s="172"/>
      <c r="BE161" s="169"/>
      <c r="BF161" s="169"/>
      <c r="BG161" s="169"/>
      <c r="BH161" s="169"/>
      <c r="BI161" s="173"/>
      <c r="BJ161" s="173"/>
      <c r="BK161" s="174"/>
      <c r="BL161" s="174"/>
      <c r="BM161" s="174"/>
    </row>
    <row r="162" spans="1:52" ht="15">
      <c r="A162" s="175" t="s">
        <v>2559</v>
      </c>
      <c r="B162" s="175"/>
      <c r="C162" s="175" t="s">
        <v>2560</v>
      </c>
      <c r="AW162" s="157">
        <f t="shared" si="8"/>
        <v>0</v>
      </c>
      <c r="AX162" s="155">
        <f t="shared" si="9"/>
        <v>0</v>
      </c>
      <c r="AY162" s="155">
        <f t="shared" si="10"/>
        <v>0</v>
      </c>
      <c r="AZ162" s="155">
        <f t="shared" si="11"/>
        <v>0</v>
      </c>
    </row>
    <row r="163" spans="1:53" ht="28.5" customHeight="1">
      <c r="A163" s="169" t="s">
        <v>2287</v>
      </c>
      <c r="B163" s="162" t="s">
        <v>110</v>
      </c>
      <c r="C163" s="141" t="s">
        <v>2561</v>
      </c>
      <c r="D163" s="163" t="s">
        <v>2562</v>
      </c>
      <c r="E163" s="163" t="s">
        <v>2563</v>
      </c>
      <c r="F163" s="162" t="s">
        <v>2564</v>
      </c>
      <c r="G163" s="338">
        <v>2535</v>
      </c>
      <c r="H163" s="162" t="s">
        <v>2565</v>
      </c>
      <c r="J163" s="163" t="s">
        <v>2566</v>
      </c>
      <c r="L163" s="339" t="s">
        <v>2567</v>
      </c>
      <c r="M163" s="339" t="s">
        <v>2567</v>
      </c>
      <c r="N163" s="339" t="s">
        <v>2567</v>
      </c>
      <c r="O163" s="339" t="s">
        <v>478</v>
      </c>
      <c r="R163" s="339" t="s">
        <v>2567</v>
      </c>
      <c r="S163" s="339" t="s">
        <v>663</v>
      </c>
      <c r="T163" s="339" t="s">
        <v>2567</v>
      </c>
      <c r="U163" s="339" t="s">
        <v>663</v>
      </c>
      <c r="V163" s="339" t="s">
        <v>478</v>
      </c>
      <c r="X163" s="339" t="s">
        <v>1132</v>
      </c>
      <c r="AC163" s="165">
        <v>0</v>
      </c>
      <c r="AD163" s="162">
        <v>1</v>
      </c>
      <c r="AE163" s="162">
        <v>0</v>
      </c>
      <c r="AF163" s="162">
        <v>3</v>
      </c>
      <c r="AK163" s="165">
        <v>1</v>
      </c>
      <c r="AL163" s="162">
        <v>1</v>
      </c>
      <c r="AM163" s="162">
        <v>5</v>
      </c>
      <c r="AN163" s="162">
        <v>5</v>
      </c>
      <c r="AW163" s="157">
        <f t="shared" si="8"/>
        <v>1</v>
      </c>
      <c r="AX163" s="155">
        <f t="shared" si="9"/>
        <v>2</v>
      </c>
      <c r="AY163" s="155">
        <f t="shared" si="10"/>
        <v>5</v>
      </c>
      <c r="AZ163" s="155">
        <f t="shared" si="11"/>
        <v>8</v>
      </c>
      <c r="BA163" s="165">
        <v>0</v>
      </c>
    </row>
    <row r="164" spans="1:53" ht="21.75">
      <c r="A164" s="169" t="s">
        <v>2287</v>
      </c>
      <c r="B164" s="162" t="s">
        <v>111</v>
      </c>
      <c r="C164" s="162" t="s">
        <v>2568</v>
      </c>
      <c r="D164" s="163" t="s">
        <v>2569</v>
      </c>
      <c r="E164" s="163" t="s">
        <v>2570</v>
      </c>
      <c r="F164" s="162" t="s">
        <v>2571</v>
      </c>
      <c r="G164" s="338">
        <v>2535</v>
      </c>
      <c r="H164" s="162" t="s">
        <v>2572</v>
      </c>
      <c r="J164" s="162" t="s">
        <v>2487</v>
      </c>
      <c r="K164" s="339" t="s">
        <v>2573</v>
      </c>
      <c r="L164" s="339" t="s">
        <v>2573</v>
      </c>
      <c r="M164" s="339" t="s">
        <v>2574</v>
      </c>
      <c r="N164" s="339" t="s">
        <v>2575</v>
      </c>
      <c r="O164" s="339" t="s">
        <v>2576</v>
      </c>
      <c r="P164" s="339" t="s">
        <v>2573</v>
      </c>
      <c r="Q164" s="339" t="s">
        <v>2573</v>
      </c>
      <c r="R164" s="339" t="s">
        <v>2573</v>
      </c>
      <c r="S164" s="339" t="s">
        <v>2574</v>
      </c>
      <c r="T164" s="339" t="s">
        <v>2577</v>
      </c>
      <c r="U164" s="339" t="s">
        <v>2576</v>
      </c>
      <c r="V164" s="339" t="s">
        <v>2573</v>
      </c>
      <c r="Y164" s="165">
        <v>0</v>
      </c>
      <c r="Z164" s="162">
        <v>0</v>
      </c>
      <c r="AG164" s="165">
        <v>1</v>
      </c>
      <c r="AH164" s="162">
        <v>0</v>
      </c>
      <c r="AI164" s="162">
        <v>3</v>
      </c>
      <c r="AJ164" s="162">
        <v>3</v>
      </c>
      <c r="AO164" s="165">
        <v>0</v>
      </c>
      <c r="AP164" s="162">
        <v>1</v>
      </c>
      <c r="AQ164" s="162">
        <v>0</v>
      </c>
      <c r="AR164" s="162">
        <v>5</v>
      </c>
      <c r="AW164" s="157">
        <f t="shared" si="8"/>
        <v>1</v>
      </c>
      <c r="AX164" s="155">
        <f t="shared" si="9"/>
        <v>1</v>
      </c>
      <c r="AY164" s="155">
        <f t="shared" si="10"/>
        <v>3</v>
      </c>
      <c r="AZ164" s="155">
        <f t="shared" si="11"/>
        <v>8</v>
      </c>
      <c r="BA164" s="165">
        <v>4</v>
      </c>
    </row>
    <row r="165" spans="1:53" ht="33">
      <c r="A165" s="169" t="s">
        <v>2287</v>
      </c>
      <c r="B165" s="162" t="s">
        <v>2559</v>
      </c>
      <c r="C165" s="162" t="s">
        <v>2578</v>
      </c>
      <c r="D165" s="163" t="s">
        <v>2579</v>
      </c>
      <c r="E165" s="163" t="s">
        <v>2580</v>
      </c>
      <c r="F165" s="162" t="s">
        <v>2581</v>
      </c>
      <c r="G165" s="338">
        <v>2539</v>
      </c>
      <c r="H165" s="162" t="s">
        <v>2582</v>
      </c>
      <c r="J165" s="163" t="s">
        <v>1005</v>
      </c>
      <c r="K165" s="339" t="s">
        <v>2385</v>
      </c>
      <c r="L165" s="339" t="s">
        <v>1474</v>
      </c>
      <c r="M165" s="339" t="s">
        <v>1474</v>
      </c>
      <c r="N165" s="339" t="s">
        <v>1475</v>
      </c>
      <c r="O165" s="339" t="s">
        <v>1475</v>
      </c>
      <c r="P165" s="339" t="s">
        <v>1475</v>
      </c>
      <c r="Q165" s="339" t="s">
        <v>2385</v>
      </c>
      <c r="R165" s="339" t="s">
        <v>1474</v>
      </c>
      <c r="S165" s="339" t="s">
        <v>1474</v>
      </c>
      <c r="T165" s="339" t="s">
        <v>1475</v>
      </c>
      <c r="U165" s="339" t="s">
        <v>1475</v>
      </c>
      <c r="V165" s="339" t="s">
        <v>1475</v>
      </c>
      <c r="W165" s="339" t="s">
        <v>2583</v>
      </c>
      <c r="Y165" s="165">
        <v>3</v>
      </c>
      <c r="Z165" s="162">
        <v>3</v>
      </c>
      <c r="AA165" s="162">
        <v>100</v>
      </c>
      <c r="AB165" s="162">
        <v>106</v>
      </c>
      <c r="AC165" s="165">
        <v>2</v>
      </c>
      <c r="AD165" s="162">
        <v>2</v>
      </c>
      <c r="AE165" s="162">
        <v>50</v>
      </c>
      <c r="AF165" s="162">
        <v>54</v>
      </c>
      <c r="AG165" s="165">
        <v>2</v>
      </c>
      <c r="AH165" s="162">
        <v>2</v>
      </c>
      <c r="AI165" s="162">
        <v>68</v>
      </c>
      <c r="AJ165" s="162">
        <v>71</v>
      </c>
      <c r="AK165" s="165">
        <v>4</v>
      </c>
      <c r="AL165" s="162">
        <v>2</v>
      </c>
      <c r="AM165" s="162">
        <v>95</v>
      </c>
      <c r="AN165" s="162">
        <v>55</v>
      </c>
      <c r="AO165" s="165">
        <v>2</v>
      </c>
      <c r="AP165" s="162">
        <v>2</v>
      </c>
      <c r="AQ165" s="162">
        <v>50</v>
      </c>
      <c r="AR165" s="162">
        <v>52</v>
      </c>
      <c r="AW165" s="157">
        <f t="shared" si="8"/>
        <v>13</v>
      </c>
      <c r="AX165" s="155">
        <f t="shared" si="9"/>
        <v>11</v>
      </c>
      <c r="AY165" s="155">
        <f t="shared" si="10"/>
        <v>363</v>
      </c>
      <c r="AZ165" s="155">
        <f t="shared" si="11"/>
        <v>338</v>
      </c>
      <c r="BA165" s="165">
        <v>6</v>
      </c>
    </row>
    <row r="166" spans="1:53" ht="10.5">
      <c r="A166" s="169" t="s">
        <v>2287</v>
      </c>
      <c r="B166" s="162" t="s">
        <v>2559</v>
      </c>
      <c r="C166" s="162" t="s">
        <v>2584</v>
      </c>
      <c r="D166" s="163" t="s">
        <v>2585</v>
      </c>
      <c r="E166" s="163" t="s">
        <v>2586</v>
      </c>
      <c r="F166" s="162" t="s">
        <v>2396</v>
      </c>
      <c r="G166" s="338">
        <v>2539</v>
      </c>
      <c r="H166" s="162" t="s">
        <v>2397</v>
      </c>
      <c r="J166" s="163" t="s">
        <v>2398</v>
      </c>
      <c r="K166" s="339" t="s">
        <v>1274</v>
      </c>
      <c r="L166" s="339" t="s">
        <v>1274</v>
      </c>
      <c r="M166" s="339" t="s">
        <v>1274</v>
      </c>
      <c r="N166" s="339" t="s">
        <v>1474</v>
      </c>
      <c r="O166" s="339" t="s">
        <v>1274</v>
      </c>
      <c r="Q166" s="339" t="s">
        <v>1274</v>
      </c>
      <c r="R166" s="339" t="s">
        <v>1274</v>
      </c>
      <c r="S166" s="339" t="s">
        <v>1274</v>
      </c>
      <c r="T166" s="339" t="s">
        <v>1474</v>
      </c>
      <c r="U166" s="339" t="s">
        <v>1274</v>
      </c>
      <c r="Y166" s="165">
        <v>4</v>
      </c>
      <c r="Z166" s="162">
        <v>4</v>
      </c>
      <c r="AA166" s="162">
        <v>100</v>
      </c>
      <c r="AB166" s="162">
        <v>106</v>
      </c>
      <c r="AC166" s="165">
        <v>2</v>
      </c>
      <c r="AD166" s="162">
        <v>4</v>
      </c>
      <c r="AE166" s="162">
        <v>227</v>
      </c>
      <c r="AF166" s="162">
        <v>197</v>
      </c>
      <c r="AG166" s="165">
        <v>2</v>
      </c>
      <c r="AH166" s="162">
        <v>4</v>
      </c>
      <c r="AI166" s="162">
        <v>183</v>
      </c>
      <c r="AJ166" s="162">
        <v>132</v>
      </c>
      <c r="AK166" s="165">
        <v>3</v>
      </c>
      <c r="AL166" s="162">
        <v>3</v>
      </c>
      <c r="AM166" s="162">
        <v>100</v>
      </c>
      <c r="AN166" s="162">
        <v>111</v>
      </c>
      <c r="AO166" s="165">
        <v>3</v>
      </c>
      <c r="AP166" s="162">
        <v>2</v>
      </c>
      <c r="AQ166" s="162">
        <v>105</v>
      </c>
      <c r="AR166" s="162">
        <v>85</v>
      </c>
      <c r="AW166" s="157">
        <f t="shared" si="8"/>
        <v>14</v>
      </c>
      <c r="AX166" s="155">
        <f t="shared" si="9"/>
        <v>17</v>
      </c>
      <c r="AY166" s="155">
        <f t="shared" si="10"/>
        <v>715</v>
      </c>
      <c r="AZ166" s="155">
        <f t="shared" si="11"/>
        <v>631</v>
      </c>
      <c r="BA166" s="165">
        <v>16</v>
      </c>
    </row>
    <row r="167" spans="1:53" ht="21.75">
      <c r="A167" s="169" t="s">
        <v>2287</v>
      </c>
      <c r="B167" s="162" t="s">
        <v>2559</v>
      </c>
      <c r="C167" s="162" t="s">
        <v>2399</v>
      </c>
      <c r="D167" s="163" t="s">
        <v>2400</v>
      </c>
      <c r="E167" s="163" t="s">
        <v>2401</v>
      </c>
      <c r="F167" s="162" t="s">
        <v>2402</v>
      </c>
      <c r="G167" s="338">
        <v>2568</v>
      </c>
      <c r="H167" s="162" t="s">
        <v>2403</v>
      </c>
      <c r="J167" s="163" t="s">
        <v>1005</v>
      </c>
      <c r="K167" s="339" t="s">
        <v>1660</v>
      </c>
      <c r="L167" s="339" t="s">
        <v>1474</v>
      </c>
      <c r="M167" s="339" t="s">
        <v>1660</v>
      </c>
      <c r="N167" s="339" t="s">
        <v>1474</v>
      </c>
      <c r="O167" s="339" t="s">
        <v>2404</v>
      </c>
      <c r="P167" s="339" t="s">
        <v>487</v>
      </c>
      <c r="Q167" s="339" t="s">
        <v>1660</v>
      </c>
      <c r="R167" s="339" t="s">
        <v>1474</v>
      </c>
      <c r="S167" s="339" t="s">
        <v>1660</v>
      </c>
      <c r="T167" s="339" t="s">
        <v>1474</v>
      </c>
      <c r="U167" s="339" t="s">
        <v>2404</v>
      </c>
      <c r="V167" s="339" t="s">
        <v>487</v>
      </c>
      <c r="X167" s="339" t="s">
        <v>1132</v>
      </c>
      <c r="Y167" s="165">
        <v>6</v>
      </c>
      <c r="Z167" s="162">
        <v>8</v>
      </c>
      <c r="AA167" s="162">
        <v>152</v>
      </c>
      <c r="AB167" s="162">
        <v>315</v>
      </c>
      <c r="AC167" s="165">
        <v>5</v>
      </c>
      <c r="AD167" s="162">
        <v>5</v>
      </c>
      <c r="AE167" s="162">
        <v>146</v>
      </c>
      <c r="AF167" s="162">
        <v>114</v>
      </c>
      <c r="AG167" s="165">
        <v>4</v>
      </c>
      <c r="AH167" s="162">
        <v>5</v>
      </c>
      <c r="AI167" s="162">
        <v>108</v>
      </c>
      <c r="AJ167" s="162">
        <v>103</v>
      </c>
      <c r="AK167" s="165">
        <v>4</v>
      </c>
      <c r="AL167" s="162">
        <v>3</v>
      </c>
      <c r="AM167" s="162">
        <v>112</v>
      </c>
      <c r="AN167" s="162">
        <v>92</v>
      </c>
      <c r="AO167" s="165">
        <v>4</v>
      </c>
      <c r="AP167" s="162">
        <v>4</v>
      </c>
      <c r="AQ167" s="162">
        <v>79</v>
      </c>
      <c r="AR167" s="162">
        <v>128</v>
      </c>
      <c r="AW167" s="157">
        <f t="shared" si="8"/>
        <v>23</v>
      </c>
      <c r="AX167" s="155">
        <f t="shared" si="9"/>
        <v>25</v>
      </c>
      <c r="AY167" s="155">
        <f t="shared" si="10"/>
        <v>597</v>
      </c>
      <c r="AZ167" s="155">
        <f t="shared" si="11"/>
        <v>752</v>
      </c>
      <c r="BA167" s="165">
        <v>2</v>
      </c>
    </row>
    <row r="168" spans="1:53" ht="21.75">
      <c r="A168" s="169" t="s">
        <v>2287</v>
      </c>
      <c r="B168" s="162" t="s">
        <v>2559</v>
      </c>
      <c r="C168" s="162" t="s">
        <v>2405</v>
      </c>
      <c r="D168" s="163" t="s">
        <v>2406</v>
      </c>
      <c r="E168" s="163" t="s">
        <v>2407</v>
      </c>
      <c r="F168" s="162" t="s">
        <v>2408</v>
      </c>
      <c r="G168" s="338">
        <v>2575</v>
      </c>
      <c r="H168" s="162" t="s">
        <v>2219</v>
      </c>
      <c r="J168" s="163" t="s">
        <v>2487</v>
      </c>
      <c r="K168" s="339" t="s">
        <v>1838</v>
      </c>
      <c r="L168" s="339" t="s">
        <v>1274</v>
      </c>
      <c r="M168" s="339" t="s">
        <v>1274</v>
      </c>
      <c r="N168" s="339" t="s">
        <v>1274</v>
      </c>
      <c r="O168" s="339" t="s">
        <v>1475</v>
      </c>
      <c r="P168" s="339" t="s">
        <v>1475</v>
      </c>
      <c r="Q168" s="339" t="s">
        <v>1838</v>
      </c>
      <c r="R168" s="339" t="s">
        <v>1274</v>
      </c>
      <c r="S168" s="339" t="s">
        <v>1274</v>
      </c>
      <c r="T168" s="339" t="s">
        <v>1274</v>
      </c>
      <c r="U168" s="339" t="s">
        <v>1475</v>
      </c>
      <c r="V168" s="339" t="s">
        <v>1475</v>
      </c>
      <c r="Y168" s="165">
        <v>1</v>
      </c>
      <c r="Z168" s="162">
        <v>1</v>
      </c>
      <c r="AA168" s="162">
        <v>2</v>
      </c>
      <c r="AB168" s="162">
        <v>5</v>
      </c>
      <c r="AG168" s="165">
        <v>1</v>
      </c>
      <c r="AH168" s="162">
        <v>2</v>
      </c>
      <c r="AI168" s="162">
        <v>9</v>
      </c>
      <c r="AJ168" s="162">
        <v>13</v>
      </c>
      <c r="AO168" s="165">
        <v>1</v>
      </c>
      <c r="AP168" s="162">
        <v>1</v>
      </c>
      <c r="AQ168" s="162">
        <v>7</v>
      </c>
      <c r="AR168" s="162">
        <v>4</v>
      </c>
      <c r="AW168" s="157">
        <f t="shared" si="8"/>
        <v>3</v>
      </c>
      <c r="AX168" s="155">
        <f t="shared" si="9"/>
        <v>4</v>
      </c>
      <c r="AY168" s="155">
        <f t="shared" si="10"/>
        <v>18</v>
      </c>
      <c r="AZ168" s="155">
        <f t="shared" si="11"/>
        <v>22</v>
      </c>
      <c r="BA168" s="165">
        <v>6</v>
      </c>
    </row>
    <row r="169" spans="2:53" ht="33">
      <c r="B169" s="162" t="s">
        <v>2559</v>
      </c>
      <c r="C169" s="162" t="s">
        <v>2034</v>
      </c>
      <c r="D169" s="163" t="s">
        <v>1857</v>
      </c>
      <c r="E169" s="163" t="s">
        <v>1858</v>
      </c>
      <c r="F169" s="162" t="s">
        <v>1859</v>
      </c>
      <c r="G169" s="345" t="s">
        <v>1860</v>
      </c>
      <c r="H169" s="176" t="s">
        <v>1861</v>
      </c>
      <c r="J169" s="162" t="s">
        <v>1862</v>
      </c>
      <c r="K169" s="339" t="s">
        <v>1012</v>
      </c>
      <c r="L169" s="339" t="s">
        <v>2008</v>
      </c>
      <c r="M169" s="339" t="s">
        <v>1475</v>
      </c>
      <c r="N169" s="339" t="s">
        <v>2008</v>
      </c>
      <c r="O169" s="339" t="s">
        <v>1475</v>
      </c>
      <c r="P169" s="339" t="s">
        <v>1475</v>
      </c>
      <c r="Q169" s="339" t="s">
        <v>1012</v>
      </c>
      <c r="R169" s="339" t="s">
        <v>2008</v>
      </c>
      <c r="S169" s="339" t="s">
        <v>1475</v>
      </c>
      <c r="T169" s="339" t="s">
        <v>2008</v>
      </c>
      <c r="U169" s="339" t="s">
        <v>1475</v>
      </c>
      <c r="V169" s="339" t="s">
        <v>1475</v>
      </c>
      <c r="W169" s="339" t="s">
        <v>1863</v>
      </c>
      <c r="Y169" s="165">
        <v>9</v>
      </c>
      <c r="Z169" s="162">
        <v>7</v>
      </c>
      <c r="AA169" s="162">
        <v>150</v>
      </c>
      <c r="AB169" s="162">
        <v>154</v>
      </c>
      <c r="AC169" s="165">
        <v>5</v>
      </c>
      <c r="AD169" s="162">
        <v>4</v>
      </c>
      <c r="AE169" s="162">
        <v>93</v>
      </c>
      <c r="AF169" s="162">
        <v>83</v>
      </c>
      <c r="AG169" s="165">
        <v>0</v>
      </c>
      <c r="AH169" s="162">
        <v>7</v>
      </c>
      <c r="AJ169" s="162">
        <v>147</v>
      </c>
      <c r="AK169" s="165">
        <v>13</v>
      </c>
      <c r="AL169" s="162">
        <v>3</v>
      </c>
      <c r="AM169" s="162">
        <v>187</v>
      </c>
      <c r="AN169" s="162">
        <v>60</v>
      </c>
      <c r="AO169" s="165">
        <v>6</v>
      </c>
      <c r="AP169" s="162">
        <v>12</v>
      </c>
      <c r="AQ169" s="162">
        <v>150</v>
      </c>
      <c r="AR169" s="162">
        <v>79</v>
      </c>
      <c r="AW169" s="157">
        <f t="shared" si="8"/>
        <v>33</v>
      </c>
      <c r="AX169" s="155">
        <f t="shared" si="9"/>
        <v>33</v>
      </c>
      <c r="AY169" s="155">
        <f t="shared" si="10"/>
        <v>580</v>
      </c>
      <c r="AZ169" s="155">
        <f t="shared" si="11"/>
        <v>523</v>
      </c>
      <c r="BA169" s="165">
        <v>6</v>
      </c>
    </row>
    <row r="170" spans="3:52" ht="21.75">
      <c r="C170" s="141" t="s">
        <v>1864</v>
      </c>
      <c r="AW170" s="157">
        <f t="shared" si="8"/>
        <v>0</v>
      </c>
      <c r="AX170" s="155">
        <f t="shared" si="9"/>
        <v>0</v>
      </c>
      <c r="AY170" s="155">
        <f t="shared" si="10"/>
        <v>0</v>
      </c>
      <c r="AZ170" s="155">
        <f t="shared" si="11"/>
        <v>0</v>
      </c>
    </row>
    <row r="171" spans="1:65" s="367" customFormat="1" ht="12" thickBot="1">
      <c r="A171" s="366"/>
      <c r="B171" s="366"/>
      <c r="C171" s="366" t="s">
        <v>1555</v>
      </c>
      <c r="F171" s="366"/>
      <c r="G171" s="368"/>
      <c r="H171" s="369"/>
      <c r="I171" s="370"/>
      <c r="J171" s="366"/>
      <c r="K171" s="370"/>
      <c r="L171" s="370"/>
      <c r="M171" s="370"/>
      <c r="N171" s="370"/>
      <c r="O171" s="370"/>
      <c r="P171" s="371"/>
      <c r="Q171" s="370"/>
      <c r="R171" s="370"/>
      <c r="S171" s="370"/>
      <c r="T171" s="370"/>
      <c r="U171" s="370"/>
      <c r="V171" s="370"/>
      <c r="W171" s="370"/>
      <c r="X171" s="370"/>
      <c r="Y171" s="372">
        <f>SUM(Y4:Y170)</f>
        <v>335</v>
      </c>
      <c r="Z171" s="372">
        <f aca="true" t="shared" si="12" ref="Z171:BD171">SUM(Z4:Z170)</f>
        <v>404</v>
      </c>
      <c r="AA171" s="372">
        <f t="shared" si="12"/>
        <v>11665</v>
      </c>
      <c r="AB171" s="372">
        <f t="shared" si="12"/>
        <v>14297</v>
      </c>
      <c r="AC171" s="372">
        <f t="shared" si="12"/>
        <v>427</v>
      </c>
      <c r="AD171" s="372">
        <f t="shared" si="12"/>
        <v>460</v>
      </c>
      <c r="AE171" s="372">
        <f t="shared" si="12"/>
        <v>13634</v>
      </c>
      <c r="AF171" s="372">
        <f t="shared" si="12"/>
        <v>15102</v>
      </c>
      <c r="AG171" s="372">
        <f t="shared" si="12"/>
        <v>452</v>
      </c>
      <c r="AH171" s="372">
        <f t="shared" si="12"/>
        <v>444</v>
      </c>
      <c r="AI171" s="372">
        <f t="shared" si="12"/>
        <v>12992</v>
      </c>
      <c r="AJ171" s="372">
        <f t="shared" si="12"/>
        <v>14864</v>
      </c>
      <c r="AK171" s="372">
        <f t="shared" si="12"/>
        <v>443</v>
      </c>
      <c r="AL171" s="372">
        <f t="shared" si="12"/>
        <v>364</v>
      </c>
      <c r="AM171" s="372">
        <f t="shared" si="12"/>
        <v>13234</v>
      </c>
      <c r="AN171" s="372">
        <f t="shared" si="12"/>
        <v>13721</v>
      </c>
      <c r="AO171" s="372">
        <f t="shared" si="12"/>
        <v>400</v>
      </c>
      <c r="AP171" s="372">
        <f t="shared" si="12"/>
        <v>385</v>
      </c>
      <c r="AQ171" s="372">
        <f t="shared" si="12"/>
        <v>11460</v>
      </c>
      <c r="AR171" s="372">
        <f t="shared" si="12"/>
        <v>10938</v>
      </c>
      <c r="AS171" s="372">
        <f t="shared" si="12"/>
        <v>237</v>
      </c>
      <c r="AT171" s="372">
        <f t="shared" si="12"/>
        <v>235</v>
      </c>
      <c r="AU171" s="372">
        <f t="shared" si="12"/>
        <v>7795</v>
      </c>
      <c r="AV171" s="372">
        <f t="shared" si="12"/>
        <v>9581</v>
      </c>
      <c r="AW171" s="372">
        <f>SUM(AW4:AW170)</f>
        <v>2294</v>
      </c>
      <c r="AX171" s="372">
        <f>SUM(AX4:AX170)</f>
        <v>2292</v>
      </c>
      <c r="AY171" s="372">
        <f>SUM(AY4:AY170)</f>
        <v>70780</v>
      </c>
      <c r="AZ171" s="372">
        <f>SUM(AZ4:AZ170)</f>
        <v>78503</v>
      </c>
      <c r="BA171" s="372">
        <f t="shared" si="12"/>
        <v>833</v>
      </c>
      <c r="BB171" s="372">
        <f t="shared" si="12"/>
        <v>0</v>
      </c>
      <c r="BC171" s="372">
        <f t="shared" si="12"/>
        <v>0</v>
      </c>
      <c r="BD171" s="372">
        <f t="shared" si="12"/>
        <v>0</v>
      </c>
      <c r="BE171" s="366"/>
      <c r="BF171" s="366"/>
      <c r="BG171" s="366"/>
      <c r="BH171" s="366"/>
      <c r="BI171" s="373"/>
      <c r="BJ171" s="373"/>
      <c r="BK171" s="374"/>
      <c r="BL171" s="374"/>
      <c r="BM171" s="374"/>
    </row>
    <row r="173" spans="53:54" ht="45">
      <c r="BA173" s="407">
        <f>BA171+AO171+AP171</f>
        <v>1618</v>
      </c>
      <c r="BB173" s="175" t="s">
        <v>215</v>
      </c>
    </row>
    <row r="174" spans="53:54" ht="15">
      <c r="BA174" s="408"/>
      <c r="BB174" s="175"/>
    </row>
    <row r="175" spans="53:54" ht="45">
      <c r="BA175" s="408">
        <f>AZ171/AX171</f>
        <v>34.25087260034904</v>
      </c>
      <c r="BB175" s="175" t="s">
        <v>216</v>
      </c>
    </row>
    <row r="177" ht="10.5">
      <c r="Y177" s="184"/>
    </row>
  </sheetData>
  <printOptions gridLines="1"/>
  <pageMargins left="0.5" right="0" top="0.75" bottom="0" header="0.5" footer="0.5"/>
  <pageSetup horizontalDpi="600" verticalDpi="600" orientation="landscape" paperSize="5" scale="75"/>
  <headerFooter alignWithMargins="0">
    <oddHeader>&amp;CNMRLS Delivery Routes</oddHeader>
  </headerFooter>
  <colBreaks count="1" manualBreakCount="1">
    <brk id="24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44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D144" sqref="D144"/>
    </sheetView>
  </sheetViews>
  <sheetFormatPr defaultColWidth="8.8515625" defaultRowHeight="12.75"/>
  <cols>
    <col min="1" max="2" width="10.140625" style="105" customWidth="1"/>
    <col min="3" max="3" width="13.421875" style="105" customWidth="1"/>
    <col min="4" max="4" width="56.421875" style="105" customWidth="1"/>
    <col min="5" max="5" width="38.421875" style="105" customWidth="1"/>
    <col min="6" max="6" width="20.421875" style="105" customWidth="1"/>
    <col min="7" max="7" width="13.7109375" style="105" customWidth="1"/>
    <col min="8" max="8" width="15.00390625" style="383" customWidth="1"/>
    <col min="9" max="9" width="13.00390625" style="107" customWidth="1"/>
    <col min="10" max="10" width="17.28125" style="383" customWidth="1"/>
    <col min="11" max="11" width="12.00390625" style="108" customWidth="1"/>
    <col min="12" max="12" width="7.421875" style="105" customWidth="1"/>
    <col min="13" max="13" width="9.421875" style="105" customWidth="1"/>
    <col min="14" max="14" width="7.8515625" style="105" customWidth="1"/>
    <col min="15" max="15" width="12.8515625" style="108" customWidth="1"/>
    <col min="16" max="18" width="8.8515625" style="105" customWidth="1"/>
    <col min="19" max="19" width="15.140625" style="108" customWidth="1"/>
    <col min="20" max="22" width="8.8515625" style="105" customWidth="1"/>
    <col min="23" max="23" width="14.140625" style="108" customWidth="1"/>
    <col min="24" max="26" width="8.8515625" style="105" customWidth="1"/>
    <col min="27" max="27" width="11.7109375" style="108" customWidth="1"/>
    <col min="28" max="30" width="8.8515625" style="105" customWidth="1"/>
    <col min="31" max="31" width="13.00390625" style="108" customWidth="1"/>
    <col min="32" max="34" width="8.8515625" style="105" customWidth="1"/>
    <col min="35" max="35" width="10.421875" style="108" customWidth="1"/>
    <col min="36" max="37" width="8.8515625" style="105" customWidth="1"/>
    <col min="38" max="38" width="8.8515625" style="109" customWidth="1"/>
    <col min="39" max="50" width="17.28125" style="383" customWidth="1"/>
    <col min="51" max="61" width="8.8515625" style="2" customWidth="1"/>
    <col min="62" max="16384" width="8.8515625" style="105" customWidth="1"/>
  </cols>
  <sheetData>
    <row r="1" spans="4:61" s="73" customFormat="1" ht="21.75" customHeight="1">
      <c r="D1" s="74" t="s">
        <v>1865</v>
      </c>
      <c r="E1" s="75" t="s">
        <v>1866</v>
      </c>
      <c r="H1" s="378"/>
      <c r="I1" s="77"/>
      <c r="J1" s="378"/>
      <c r="K1" s="78"/>
      <c r="O1" s="78"/>
      <c r="S1" s="78"/>
      <c r="W1" s="78"/>
      <c r="AA1" s="78"/>
      <c r="AE1" s="78"/>
      <c r="AI1" s="78"/>
      <c r="AL1" s="79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</row>
    <row r="2" spans="8:61" s="81" customFormat="1" ht="51.75" thickBot="1">
      <c r="H2" s="379"/>
      <c r="I2" s="83"/>
      <c r="J2" s="379"/>
      <c r="K2" s="84" t="s">
        <v>114</v>
      </c>
      <c r="L2" s="85"/>
      <c r="M2" s="85"/>
      <c r="N2" s="85"/>
      <c r="O2" s="86" t="s">
        <v>115</v>
      </c>
      <c r="P2" s="87"/>
      <c r="Q2" s="87"/>
      <c r="R2" s="87"/>
      <c r="S2" s="84" t="s">
        <v>116</v>
      </c>
      <c r="T2" s="85"/>
      <c r="U2" s="85"/>
      <c r="V2" s="85"/>
      <c r="W2" s="88" t="s">
        <v>117</v>
      </c>
      <c r="X2" s="89"/>
      <c r="Y2" s="89"/>
      <c r="Z2" s="89"/>
      <c r="AA2" s="84" t="s">
        <v>118</v>
      </c>
      <c r="AB2" s="85"/>
      <c r="AC2" s="85"/>
      <c r="AD2" s="85"/>
      <c r="AE2" s="88" t="s">
        <v>119</v>
      </c>
      <c r="AF2" s="89"/>
      <c r="AG2" s="89"/>
      <c r="AH2" s="89"/>
      <c r="AI2" s="84" t="s">
        <v>997</v>
      </c>
      <c r="AJ2" s="85"/>
      <c r="AK2" s="85"/>
      <c r="AL2" s="90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 t="s">
        <v>626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100" customFormat="1" ht="120.75" thickBot="1">
      <c r="A3" s="91" t="s">
        <v>263</v>
      </c>
      <c r="B3" s="91" t="s">
        <v>830</v>
      </c>
      <c r="C3" s="91" t="s">
        <v>831</v>
      </c>
      <c r="D3" s="91" t="s">
        <v>832</v>
      </c>
      <c r="E3" s="91" t="s">
        <v>833</v>
      </c>
      <c r="F3" s="91" t="s">
        <v>265</v>
      </c>
      <c r="G3" s="91" t="s">
        <v>266</v>
      </c>
      <c r="H3" s="380" t="s">
        <v>834</v>
      </c>
      <c r="I3" s="93" t="s">
        <v>638</v>
      </c>
      <c r="J3" s="380" t="s">
        <v>258</v>
      </c>
      <c r="K3" s="94" t="s">
        <v>442</v>
      </c>
      <c r="L3" s="95" t="s">
        <v>443</v>
      </c>
      <c r="M3" s="95" t="s">
        <v>440</v>
      </c>
      <c r="N3" s="95" t="s">
        <v>441</v>
      </c>
      <c r="O3" s="96" t="s">
        <v>442</v>
      </c>
      <c r="P3" s="97" t="s">
        <v>443</v>
      </c>
      <c r="Q3" s="97" t="s">
        <v>440</v>
      </c>
      <c r="R3" s="97" t="s">
        <v>441</v>
      </c>
      <c r="S3" s="94" t="s">
        <v>442</v>
      </c>
      <c r="T3" s="95" t="s">
        <v>443</v>
      </c>
      <c r="U3" s="95" t="s">
        <v>440</v>
      </c>
      <c r="V3" s="95" t="s">
        <v>441</v>
      </c>
      <c r="W3" s="96" t="s">
        <v>442</v>
      </c>
      <c r="X3" s="97" t="s">
        <v>443</v>
      </c>
      <c r="Y3" s="97" t="s">
        <v>440</v>
      </c>
      <c r="Z3" s="97" t="s">
        <v>441</v>
      </c>
      <c r="AA3" s="94" t="s">
        <v>442</v>
      </c>
      <c r="AB3" s="95" t="s">
        <v>443</v>
      </c>
      <c r="AC3" s="95" t="s">
        <v>440</v>
      </c>
      <c r="AD3" s="95" t="s">
        <v>441</v>
      </c>
      <c r="AE3" s="96" t="s">
        <v>442</v>
      </c>
      <c r="AF3" s="97" t="s">
        <v>443</v>
      </c>
      <c r="AG3" s="97" t="s">
        <v>440</v>
      </c>
      <c r="AH3" s="97" t="s">
        <v>441</v>
      </c>
      <c r="AI3" s="94" t="s">
        <v>442</v>
      </c>
      <c r="AJ3" s="95" t="s">
        <v>443</v>
      </c>
      <c r="AK3" s="95" t="s">
        <v>440</v>
      </c>
      <c r="AL3" s="98" t="s">
        <v>441</v>
      </c>
      <c r="AM3" s="381" t="s">
        <v>627</v>
      </c>
      <c r="AN3" s="381" t="s">
        <v>633</v>
      </c>
      <c r="AO3" s="381" t="s">
        <v>634</v>
      </c>
      <c r="AP3" s="381" t="s">
        <v>635</v>
      </c>
      <c r="AQ3" s="381" t="s">
        <v>636</v>
      </c>
      <c r="AR3" s="381" t="s">
        <v>637</v>
      </c>
      <c r="AS3" s="380" t="s">
        <v>444</v>
      </c>
      <c r="AT3" s="380" t="s">
        <v>445</v>
      </c>
      <c r="AU3" s="380" t="s">
        <v>446</v>
      </c>
      <c r="AV3" s="380" t="s">
        <v>256</v>
      </c>
      <c r="AW3" s="380" t="s">
        <v>257</v>
      </c>
      <c r="AX3" s="380" t="s">
        <v>624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50" s="103" customFormat="1" ht="12.75">
      <c r="A4" s="103" t="s">
        <v>1338</v>
      </c>
      <c r="B4" s="103" t="s">
        <v>2049</v>
      </c>
      <c r="D4" s="185" t="s">
        <v>2050</v>
      </c>
      <c r="E4" s="185" t="s">
        <v>1873</v>
      </c>
      <c r="F4" s="185" t="s">
        <v>1874</v>
      </c>
      <c r="G4" s="185" t="s">
        <v>1875</v>
      </c>
      <c r="H4" s="382" t="s">
        <v>1876</v>
      </c>
      <c r="I4" s="186" t="s">
        <v>1877</v>
      </c>
      <c r="J4" s="382"/>
      <c r="K4" s="385">
        <v>1</v>
      </c>
      <c r="L4" s="386">
        <v>1</v>
      </c>
      <c r="M4" s="386">
        <v>40</v>
      </c>
      <c r="N4" s="386">
        <v>37</v>
      </c>
      <c r="O4" s="385"/>
      <c r="P4" s="386"/>
      <c r="Q4" s="386"/>
      <c r="R4" s="386"/>
      <c r="S4" s="385">
        <v>1</v>
      </c>
      <c r="T4" s="386">
        <v>1</v>
      </c>
      <c r="U4" s="386">
        <v>28</v>
      </c>
      <c r="V4" s="386">
        <v>30</v>
      </c>
      <c r="W4" s="385"/>
      <c r="X4" s="386"/>
      <c r="Y4" s="386"/>
      <c r="Z4" s="386"/>
      <c r="AA4" s="385"/>
      <c r="AB4" s="386"/>
      <c r="AC4" s="386"/>
      <c r="AD4" s="386"/>
      <c r="AE4" s="385"/>
      <c r="AF4" s="386"/>
      <c r="AG4" s="386"/>
      <c r="AH4" s="386"/>
      <c r="AI4" s="387">
        <f aca="true" t="shared" si="0" ref="AI4:AI35">SUM(K4+O4+S4+W4+AA4+AE4)</f>
        <v>2</v>
      </c>
      <c r="AJ4" s="388">
        <f aca="true" t="shared" si="1" ref="AJ4:AJ35">SUM(L4+P4+T4+X4+AB4+AF4)</f>
        <v>2</v>
      </c>
      <c r="AK4" s="388">
        <f aca="true" t="shared" si="2" ref="AK4:AK35">SUM(M4+Q4+U4+Y4+AC4+AG4)</f>
        <v>68</v>
      </c>
      <c r="AL4" s="389">
        <f aca="true" t="shared" si="3" ref="AL4:AL35">SUM(N4+R4+V4+Z4+AD4+AH4)</f>
        <v>67</v>
      </c>
      <c r="AM4" s="382" t="s">
        <v>2056</v>
      </c>
      <c r="AN4" s="382" t="s">
        <v>1880</v>
      </c>
      <c r="AO4" s="382" t="s">
        <v>1881</v>
      </c>
      <c r="AP4" s="382" t="s">
        <v>1880</v>
      </c>
      <c r="AQ4" s="382" t="s">
        <v>2056</v>
      </c>
      <c r="AR4" s="382" t="s">
        <v>2058</v>
      </c>
      <c r="AS4" s="382" t="s">
        <v>2056</v>
      </c>
      <c r="AT4" s="382" t="s">
        <v>1880</v>
      </c>
      <c r="AU4" s="382" t="s">
        <v>1881</v>
      </c>
      <c r="AV4" s="382" t="s">
        <v>1880</v>
      </c>
      <c r="AW4" s="382" t="s">
        <v>2056</v>
      </c>
      <c r="AX4" s="382" t="s">
        <v>984</v>
      </c>
    </row>
    <row r="5" spans="1:50" s="2" customFormat="1" ht="36.75">
      <c r="A5" s="2" t="s">
        <v>1338</v>
      </c>
      <c r="B5" s="2" t="s">
        <v>2059</v>
      </c>
      <c r="D5" s="185" t="s">
        <v>2060</v>
      </c>
      <c r="E5" s="185" t="s">
        <v>2061</v>
      </c>
      <c r="F5" s="185" t="s">
        <v>2062</v>
      </c>
      <c r="G5" s="190" t="s">
        <v>2063</v>
      </c>
      <c r="H5" s="382" t="s">
        <v>2064</v>
      </c>
      <c r="I5" s="53">
        <v>5</v>
      </c>
      <c r="J5" s="382" t="s">
        <v>2065</v>
      </c>
      <c r="K5" s="1">
        <v>5</v>
      </c>
      <c r="L5" s="2">
        <v>6</v>
      </c>
      <c r="M5" s="2">
        <v>349</v>
      </c>
      <c r="N5" s="2">
        <v>447</v>
      </c>
      <c r="O5" s="1">
        <v>8</v>
      </c>
      <c r="P5" s="2">
        <v>7</v>
      </c>
      <c r="Q5" s="2">
        <v>234</v>
      </c>
      <c r="R5" s="2">
        <v>196</v>
      </c>
      <c r="S5" s="1">
        <v>4</v>
      </c>
      <c r="T5" s="2">
        <v>4</v>
      </c>
      <c r="U5" s="2">
        <v>350</v>
      </c>
      <c r="V5" s="2">
        <v>366</v>
      </c>
      <c r="W5" s="1">
        <v>5</v>
      </c>
      <c r="X5" s="2">
        <v>9</v>
      </c>
      <c r="Y5" s="2">
        <v>100</v>
      </c>
      <c r="Z5" s="2">
        <v>186</v>
      </c>
      <c r="AA5" s="1">
        <v>4</v>
      </c>
      <c r="AB5" s="2">
        <v>5</v>
      </c>
      <c r="AC5" s="2">
        <v>130</v>
      </c>
      <c r="AD5" s="2">
        <v>138</v>
      </c>
      <c r="AE5" s="1"/>
      <c r="AI5" s="187">
        <f t="shared" si="0"/>
        <v>26</v>
      </c>
      <c r="AJ5" s="188">
        <f t="shared" si="1"/>
        <v>31</v>
      </c>
      <c r="AK5" s="188">
        <f t="shared" si="2"/>
        <v>1163</v>
      </c>
      <c r="AL5" s="189">
        <f t="shared" si="3"/>
        <v>1333</v>
      </c>
      <c r="AM5" s="382" t="s">
        <v>2066</v>
      </c>
      <c r="AN5" s="382" t="s">
        <v>2066</v>
      </c>
      <c r="AO5" s="382" t="s">
        <v>2066</v>
      </c>
      <c r="AP5" s="382" t="s">
        <v>2066</v>
      </c>
      <c r="AQ5" s="382" t="s">
        <v>2067</v>
      </c>
      <c r="AR5" s="382" t="s">
        <v>2068</v>
      </c>
      <c r="AS5" s="382" t="s">
        <v>2066</v>
      </c>
      <c r="AT5" s="382" t="s">
        <v>2066</v>
      </c>
      <c r="AU5" s="382" t="s">
        <v>2066</v>
      </c>
      <c r="AV5" s="382" t="s">
        <v>2066</v>
      </c>
      <c r="AW5" s="382" t="s">
        <v>2067</v>
      </c>
      <c r="AX5" s="382" t="s">
        <v>984</v>
      </c>
    </row>
    <row r="6" spans="1:50" s="2" customFormat="1" ht="36.75">
      <c r="A6" s="2" t="s">
        <v>1338</v>
      </c>
      <c r="B6" s="2" t="s">
        <v>2254</v>
      </c>
      <c r="D6" s="185" t="s">
        <v>2255</v>
      </c>
      <c r="E6" s="190" t="s">
        <v>2651</v>
      </c>
      <c r="F6" s="185" t="s">
        <v>2652</v>
      </c>
      <c r="G6" s="185" t="s">
        <v>2653</v>
      </c>
      <c r="H6" s="382" t="s">
        <v>2654</v>
      </c>
      <c r="I6" s="53">
        <v>5</v>
      </c>
      <c r="J6" s="382" t="s">
        <v>2655</v>
      </c>
      <c r="K6" s="1">
        <v>11</v>
      </c>
      <c r="L6" s="2">
        <v>20</v>
      </c>
      <c r="M6" s="2">
        <v>400</v>
      </c>
      <c r="N6" s="2">
        <v>728</v>
      </c>
      <c r="O6" s="1">
        <v>12</v>
      </c>
      <c r="P6" s="2">
        <v>10</v>
      </c>
      <c r="Q6" s="2">
        <v>450</v>
      </c>
      <c r="R6" s="2">
        <v>388</v>
      </c>
      <c r="S6" s="1">
        <v>9</v>
      </c>
      <c r="T6" s="2">
        <v>11</v>
      </c>
      <c r="U6" s="2">
        <v>300</v>
      </c>
      <c r="V6" s="2">
        <v>381</v>
      </c>
      <c r="W6" s="1">
        <v>11</v>
      </c>
      <c r="X6" s="2">
        <v>11</v>
      </c>
      <c r="Y6" s="2">
        <v>380</v>
      </c>
      <c r="Z6" s="2">
        <v>381</v>
      </c>
      <c r="AA6" s="1">
        <v>8</v>
      </c>
      <c r="AB6" s="2">
        <v>7</v>
      </c>
      <c r="AC6" s="2">
        <v>200</v>
      </c>
      <c r="AD6" s="2">
        <v>188</v>
      </c>
      <c r="AE6" s="1"/>
      <c r="AI6" s="187">
        <f t="shared" si="0"/>
        <v>51</v>
      </c>
      <c r="AJ6" s="188">
        <f t="shared" si="1"/>
        <v>59</v>
      </c>
      <c r="AK6" s="188">
        <f t="shared" si="2"/>
        <v>1730</v>
      </c>
      <c r="AL6" s="189">
        <f t="shared" si="3"/>
        <v>2066</v>
      </c>
      <c r="AM6" s="382" t="s">
        <v>2656</v>
      </c>
      <c r="AN6" s="382" t="s">
        <v>2657</v>
      </c>
      <c r="AO6" s="382" t="s">
        <v>2658</v>
      </c>
      <c r="AP6" s="382" t="s">
        <v>2657</v>
      </c>
      <c r="AQ6" s="382" t="s">
        <v>2658</v>
      </c>
      <c r="AR6" s="382" t="s">
        <v>2658</v>
      </c>
      <c r="AS6" s="382" t="s">
        <v>2656</v>
      </c>
      <c r="AT6" s="382" t="s">
        <v>2659</v>
      </c>
      <c r="AU6" s="382" t="s">
        <v>2658</v>
      </c>
      <c r="AV6" s="382" t="s">
        <v>2659</v>
      </c>
      <c r="AW6" s="382" t="s">
        <v>2660</v>
      </c>
      <c r="AX6" s="382" t="s">
        <v>2658</v>
      </c>
    </row>
    <row r="7" spans="2:50" s="2" customFormat="1" ht="12.75">
      <c r="B7" s="2" t="s">
        <v>2049</v>
      </c>
      <c r="D7" s="185" t="s">
        <v>2661</v>
      </c>
      <c r="E7" s="185" t="s">
        <v>2662</v>
      </c>
      <c r="F7" s="185" t="s">
        <v>2663</v>
      </c>
      <c r="G7" s="185" t="s">
        <v>2664</v>
      </c>
      <c r="H7" s="382" t="s">
        <v>2665</v>
      </c>
      <c r="I7" s="53" t="s">
        <v>1877</v>
      </c>
      <c r="J7" s="382" t="s">
        <v>2655</v>
      </c>
      <c r="K7" s="1">
        <v>1</v>
      </c>
      <c r="L7" s="2">
        <v>1</v>
      </c>
      <c r="M7" s="2">
        <v>19</v>
      </c>
      <c r="N7" s="2">
        <v>21</v>
      </c>
      <c r="O7" s="1"/>
      <c r="S7" s="1">
        <v>1</v>
      </c>
      <c r="T7" s="2">
        <v>1</v>
      </c>
      <c r="U7" s="2">
        <v>15</v>
      </c>
      <c r="V7" s="2">
        <v>17</v>
      </c>
      <c r="W7" s="1"/>
      <c r="AA7" s="1"/>
      <c r="AE7" s="1"/>
      <c r="AI7" s="187">
        <f t="shared" si="0"/>
        <v>2</v>
      </c>
      <c r="AJ7" s="188">
        <f t="shared" si="1"/>
        <v>2</v>
      </c>
      <c r="AK7" s="188">
        <f t="shared" si="2"/>
        <v>34</v>
      </c>
      <c r="AL7" s="189">
        <f t="shared" si="3"/>
        <v>38</v>
      </c>
      <c r="AM7" s="382" t="s">
        <v>2666</v>
      </c>
      <c r="AN7" s="382" t="s">
        <v>984</v>
      </c>
      <c r="AO7" s="382" t="s">
        <v>2666</v>
      </c>
      <c r="AP7" s="382" t="s">
        <v>984</v>
      </c>
      <c r="AQ7" s="382" t="s">
        <v>984</v>
      </c>
      <c r="AR7" s="382" t="s">
        <v>2667</v>
      </c>
      <c r="AS7" s="382" t="s">
        <v>2666</v>
      </c>
      <c r="AT7" s="382" t="s">
        <v>984</v>
      </c>
      <c r="AU7" s="382" t="s">
        <v>2666</v>
      </c>
      <c r="AV7" s="382" t="s">
        <v>984</v>
      </c>
      <c r="AW7" s="382" t="s">
        <v>984</v>
      </c>
      <c r="AX7" s="382" t="s">
        <v>2667</v>
      </c>
    </row>
    <row r="8" spans="2:50" ht="24.75">
      <c r="B8" s="105" t="s">
        <v>2668</v>
      </c>
      <c r="D8" s="185" t="s">
        <v>2669</v>
      </c>
      <c r="E8" s="190" t="s">
        <v>2670</v>
      </c>
      <c r="F8" s="185" t="s">
        <v>2671</v>
      </c>
      <c r="G8" s="185" t="s">
        <v>2672</v>
      </c>
      <c r="H8" s="383" t="s">
        <v>2673</v>
      </c>
      <c r="I8" s="107">
        <v>5</v>
      </c>
      <c r="K8" s="108">
        <v>1</v>
      </c>
      <c r="L8" s="105">
        <v>1</v>
      </c>
      <c r="M8" s="105">
        <v>6</v>
      </c>
      <c r="N8" s="105">
        <v>1</v>
      </c>
      <c r="O8" s="108">
        <v>1</v>
      </c>
      <c r="P8" s="105">
        <v>1</v>
      </c>
      <c r="Q8" s="105">
        <v>7</v>
      </c>
      <c r="R8" s="105">
        <v>3</v>
      </c>
      <c r="S8" s="108">
        <v>1</v>
      </c>
      <c r="T8" s="105">
        <v>1</v>
      </c>
      <c r="U8" s="105">
        <v>9</v>
      </c>
      <c r="V8" s="105">
        <v>1</v>
      </c>
      <c r="W8" s="108">
        <v>1</v>
      </c>
      <c r="X8" s="105">
        <v>1</v>
      </c>
      <c r="Y8" s="105">
        <v>5</v>
      </c>
      <c r="Z8" s="105">
        <v>2</v>
      </c>
      <c r="AA8" s="108">
        <v>1</v>
      </c>
      <c r="AB8" s="105">
        <v>1</v>
      </c>
      <c r="AC8" s="105">
        <v>3</v>
      </c>
      <c r="AD8" s="105">
        <v>0</v>
      </c>
      <c r="AI8" s="187">
        <f t="shared" si="0"/>
        <v>5</v>
      </c>
      <c r="AJ8" s="188">
        <f t="shared" si="1"/>
        <v>5</v>
      </c>
      <c r="AK8" s="188">
        <f t="shared" si="2"/>
        <v>30</v>
      </c>
      <c r="AL8" s="189">
        <f t="shared" si="3"/>
        <v>7</v>
      </c>
      <c r="AM8" s="383" t="s">
        <v>2674</v>
      </c>
      <c r="AN8" s="383" t="s">
        <v>2674</v>
      </c>
      <c r="AO8" s="383" t="s">
        <v>2674</v>
      </c>
      <c r="AP8" s="383" t="s">
        <v>2674</v>
      </c>
      <c r="AQ8" s="383" t="s">
        <v>2675</v>
      </c>
      <c r="AR8" s="383" t="s">
        <v>2676</v>
      </c>
      <c r="AS8" s="383" t="s">
        <v>2674</v>
      </c>
      <c r="AT8" s="383" t="s">
        <v>2674</v>
      </c>
      <c r="AU8" s="383" t="s">
        <v>2674</v>
      </c>
      <c r="AV8" s="383" t="s">
        <v>2674</v>
      </c>
      <c r="AW8" s="383" t="s">
        <v>2675</v>
      </c>
      <c r="AX8" s="383" t="s">
        <v>2676</v>
      </c>
    </row>
    <row r="9" spans="2:50" ht="12.75">
      <c r="B9" s="105" t="s">
        <v>2677</v>
      </c>
      <c r="D9" s="185" t="s">
        <v>2678</v>
      </c>
      <c r="E9" s="185" t="s">
        <v>2679</v>
      </c>
      <c r="F9" s="185" t="s">
        <v>2680</v>
      </c>
      <c r="G9" s="185" t="s">
        <v>2681</v>
      </c>
      <c r="H9" s="383">
        <v>0.5625</v>
      </c>
      <c r="I9" s="107" t="s">
        <v>2682</v>
      </c>
      <c r="J9" s="383" t="s">
        <v>2655</v>
      </c>
      <c r="S9" s="108">
        <v>1</v>
      </c>
      <c r="T9" s="105">
        <v>1</v>
      </c>
      <c r="U9" s="105">
        <v>11</v>
      </c>
      <c r="V9" s="105">
        <v>19</v>
      </c>
      <c r="AI9" s="187">
        <f t="shared" si="0"/>
        <v>1</v>
      </c>
      <c r="AJ9" s="188">
        <f t="shared" si="1"/>
        <v>1</v>
      </c>
      <c r="AK9" s="188">
        <f t="shared" si="2"/>
        <v>11</v>
      </c>
      <c r="AL9" s="189">
        <f t="shared" si="3"/>
        <v>19</v>
      </c>
      <c r="AM9" s="382" t="s">
        <v>984</v>
      </c>
      <c r="AN9" s="383" t="s">
        <v>2492</v>
      </c>
      <c r="AO9" s="383" t="s">
        <v>2493</v>
      </c>
      <c r="AP9" s="383" t="s">
        <v>2492</v>
      </c>
      <c r="AQ9" s="382" t="s">
        <v>984</v>
      </c>
      <c r="AR9" s="383" t="s">
        <v>2494</v>
      </c>
      <c r="AS9" s="382" t="s">
        <v>984</v>
      </c>
      <c r="AT9" s="383" t="s">
        <v>2492</v>
      </c>
      <c r="AU9" s="383" t="s">
        <v>2493</v>
      </c>
      <c r="AV9" s="383" t="s">
        <v>2492</v>
      </c>
      <c r="AW9" s="382" t="s">
        <v>984</v>
      </c>
      <c r="AX9" s="383" t="s">
        <v>2494</v>
      </c>
    </row>
    <row r="10" spans="1:50" ht="24.75">
      <c r="A10" s="105" t="s">
        <v>1338</v>
      </c>
      <c r="B10" s="105" t="s">
        <v>2495</v>
      </c>
      <c r="D10" s="185" t="s">
        <v>2496</v>
      </c>
      <c r="E10" s="185" t="s">
        <v>2497</v>
      </c>
      <c r="F10" s="185" t="s">
        <v>2498</v>
      </c>
      <c r="G10" s="185" t="s">
        <v>2499</v>
      </c>
      <c r="H10" s="383" t="s">
        <v>2500</v>
      </c>
      <c r="I10" s="107">
        <v>5</v>
      </c>
      <c r="K10" s="108">
        <v>3</v>
      </c>
      <c r="L10" s="105">
        <v>5</v>
      </c>
      <c r="M10" s="105">
        <v>190</v>
      </c>
      <c r="N10" s="105">
        <v>241</v>
      </c>
      <c r="O10" s="108">
        <v>5</v>
      </c>
      <c r="P10" s="105">
        <v>4</v>
      </c>
      <c r="Q10" s="105">
        <v>200</v>
      </c>
      <c r="R10" s="105">
        <v>182</v>
      </c>
      <c r="S10" s="108">
        <v>4</v>
      </c>
      <c r="T10" s="105">
        <v>4</v>
      </c>
      <c r="U10" s="105">
        <v>150</v>
      </c>
      <c r="V10" s="105">
        <v>161</v>
      </c>
      <c r="W10" s="108">
        <v>4</v>
      </c>
      <c r="X10" s="105">
        <v>4</v>
      </c>
      <c r="Y10" s="105">
        <v>150</v>
      </c>
      <c r="Z10" s="105">
        <v>147</v>
      </c>
      <c r="AA10" s="108">
        <v>3</v>
      </c>
      <c r="AB10" s="105">
        <v>4</v>
      </c>
      <c r="AC10" s="105">
        <v>129</v>
      </c>
      <c r="AD10" s="105">
        <v>158</v>
      </c>
      <c r="AI10" s="187">
        <f t="shared" si="0"/>
        <v>19</v>
      </c>
      <c r="AJ10" s="188">
        <f t="shared" si="1"/>
        <v>21</v>
      </c>
      <c r="AK10" s="188">
        <f t="shared" si="2"/>
        <v>819</v>
      </c>
      <c r="AL10" s="189">
        <f t="shared" si="3"/>
        <v>889</v>
      </c>
      <c r="AM10" s="383" t="s">
        <v>2067</v>
      </c>
      <c r="AN10" s="383" t="s">
        <v>2501</v>
      </c>
      <c r="AO10" s="383" t="s">
        <v>2501</v>
      </c>
      <c r="AP10" s="383" t="s">
        <v>2501</v>
      </c>
      <c r="AQ10" s="383" t="s">
        <v>2067</v>
      </c>
      <c r="AR10" s="383" t="s">
        <v>2660</v>
      </c>
      <c r="AS10" s="383" t="s">
        <v>2660</v>
      </c>
      <c r="AT10" s="383" t="s">
        <v>2502</v>
      </c>
      <c r="AU10" s="383" t="s">
        <v>2502</v>
      </c>
      <c r="AV10" s="383" t="s">
        <v>2502</v>
      </c>
      <c r="AW10" s="383" t="s">
        <v>2660</v>
      </c>
      <c r="AX10" s="383" t="s">
        <v>2660</v>
      </c>
    </row>
    <row r="11" spans="2:50" ht="12.75">
      <c r="B11" s="105" t="s">
        <v>2503</v>
      </c>
      <c r="D11" s="185" t="s">
        <v>2504</v>
      </c>
      <c r="E11" s="190" t="s">
        <v>2505</v>
      </c>
      <c r="F11" s="185" t="s">
        <v>2498</v>
      </c>
      <c r="G11" s="185" t="s">
        <v>2308</v>
      </c>
      <c r="H11" s="383">
        <v>0.4270833333333333</v>
      </c>
      <c r="I11" s="107" t="s">
        <v>2682</v>
      </c>
      <c r="S11" s="108">
        <v>1</v>
      </c>
      <c r="T11" s="105">
        <v>1</v>
      </c>
      <c r="U11" s="105">
        <v>1</v>
      </c>
      <c r="V11" s="105">
        <v>1</v>
      </c>
      <c r="AI11" s="187">
        <f t="shared" si="0"/>
        <v>1</v>
      </c>
      <c r="AJ11" s="188">
        <f t="shared" si="1"/>
        <v>1</v>
      </c>
      <c r="AK11" s="188">
        <f t="shared" si="2"/>
        <v>1</v>
      </c>
      <c r="AL11" s="189">
        <f t="shared" si="3"/>
        <v>1</v>
      </c>
      <c r="AM11" s="383" t="s">
        <v>1946</v>
      </c>
      <c r="AN11" s="383" t="s">
        <v>1946</v>
      </c>
      <c r="AO11" s="383" t="s">
        <v>1947</v>
      </c>
      <c r="AP11" s="383" t="s">
        <v>1946</v>
      </c>
      <c r="AQ11" s="383" t="s">
        <v>1946</v>
      </c>
      <c r="AR11" s="383" t="s">
        <v>984</v>
      </c>
      <c r="AS11" s="383" t="s">
        <v>984</v>
      </c>
      <c r="AT11" s="383" t="s">
        <v>984</v>
      </c>
      <c r="AU11" s="383" t="s">
        <v>984</v>
      </c>
      <c r="AV11" s="383" t="s">
        <v>984</v>
      </c>
      <c r="AW11" s="383" t="s">
        <v>984</v>
      </c>
      <c r="AX11" s="383" t="s">
        <v>984</v>
      </c>
    </row>
    <row r="12" spans="1:50" ht="33" customHeight="1">
      <c r="A12" s="105" t="s">
        <v>1338</v>
      </c>
      <c r="B12" s="105" t="s">
        <v>1948</v>
      </c>
      <c r="D12" s="185" t="s">
        <v>1949</v>
      </c>
      <c r="E12" s="185" t="s">
        <v>1950</v>
      </c>
      <c r="F12" s="185" t="s">
        <v>1951</v>
      </c>
      <c r="G12" s="190" t="s">
        <v>1952</v>
      </c>
      <c r="H12" s="383" t="s">
        <v>1953</v>
      </c>
      <c r="I12" s="107" t="s">
        <v>1954</v>
      </c>
      <c r="K12" s="108">
        <v>1</v>
      </c>
      <c r="L12" s="105">
        <v>1</v>
      </c>
      <c r="M12" s="105">
        <v>23</v>
      </c>
      <c r="N12" s="105">
        <v>23</v>
      </c>
      <c r="O12" s="108">
        <v>1</v>
      </c>
      <c r="P12" s="105">
        <v>1</v>
      </c>
      <c r="Q12" s="105">
        <v>15</v>
      </c>
      <c r="R12" s="105">
        <v>8</v>
      </c>
      <c r="S12" s="108">
        <v>1</v>
      </c>
      <c r="T12" s="105">
        <v>1</v>
      </c>
      <c r="U12" s="105">
        <v>14</v>
      </c>
      <c r="V12" s="105">
        <v>13</v>
      </c>
      <c r="AA12" s="108">
        <v>1</v>
      </c>
      <c r="AB12" s="105">
        <v>1</v>
      </c>
      <c r="AC12" s="105">
        <v>35</v>
      </c>
      <c r="AD12" s="105">
        <v>39</v>
      </c>
      <c r="AI12" s="187">
        <f t="shared" si="0"/>
        <v>4</v>
      </c>
      <c r="AJ12" s="188">
        <f t="shared" si="1"/>
        <v>4</v>
      </c>
      <c r="AK12" s="188">
        <f t="shared" si="2"/>
        <v>87</v>
      </c>
      <c r="AL12" s="189">
        <f t="shared" si="3"/>
        <v>83</v>
      </c>
      <c r="AM12" s="383" t="s">
        <v>1955</v>
      </c>
      <c r="AN12" s="383" t="s">
        <v>1955</v>
      </c>
      <c r="AO12" s="383" t="s">
        <v>1955</v>
      </c>
      <c r="AP12" s="383" t="s">
        <v>1955</v>
      </c>
      <c r="AQ12" s="383" t="s">
        <v>1956</v>
      </c>
      <c r="AR12" s="383" t="s">
        <v>984</v>
      </c>
      <c r="AS12" s="439" t="s">
        <v>1957</v>
      </c>
      <c r="AT12" s="439"/>
      <c r="AU12" s="439"/>
      <c r="AV12" s="439"/>
      <c r="AW12" s="439"/>
      <c r="AX12" s="439"/>
    </row>
    <row r="13" spans="1:50" ht="12.75">
      <c r="A13" s="105" t="s">
        <v>1338</v>
      </c>
      <c r="B13" s="105" t="s">
        <v>1958</v>
      </c>
      <c r="D13" s="185" t="s">
        <v>2135</v>
      </c>
      <c r="E13" s="185" t="s">
        <v>2136</v>
      </c>
      <c r="F13" s="185" t="s">
        <v>2137</v>
      </c>
      <c r="G13" s="185" t="s">
        <v>2138</v>
      </c>
      <c r="H13" s="383" t="s">
        <v>2139</v>
      </c>
      <c r="I13" s="107" t="s">
        <v>2140</v>
      </c>
      <c r="J13" s="383" t="s">
        <v>2655</v>
      </c>
      <c r="O13" s="108">
        <v>1</v>
      </c>
      <c r="P13" s="105">
        <v>1</v>
      </c>
      <c r="Q13" s="105">
        <v>35</v>
      </c>
      <c r="R13" s="105">
        <v>50</v>
      </c>
      <c r="W13" s="108">
        <v>1</v>
      </c>
      <c r="X13" s="105">
        <v>1</v>
      </c>
      <c r="Y13" s="105">
        <v>44</v>
      </c>
      <c r="Z13" s="105">
        <v>44</v>
      </c>
      <c r="AI13" s="187">
        <f t="shared" si="0"/>
        <v>2</v>
      </c>
      <c r="AJ13" s="188">
        <f t="shared" si="1"/>
        <v>2</v>
      </c>
      <c r="AK13" s="188">
        <f t="shared" si="2"/>
        <v>79</v>
      </c>
      <c r="AL13" s="189">
        <f t="shared" si="3"/>
        <v>94</v>
      </c>
      <c r="AM13" s="383" t="s">
        <v>2141</v>
      </c>
      <c r="AN13" s="383" t="s">
        <v>984</v>
      </c>
      <c r="AO13" s="383" t="s">
        <v>2142</v>
      </c>
      <c r="AP13" s="383" t="s">
        <v>984</v>
      </c>
      <c r="AQ13" s="383" t="s">
        <v>984</v>
      </c>
      <c r="AR13" s="383" t="s">
        <v>1966</v>
      </c>
      <c r="AS13" s="383" t="s">
        <v>2141</v>
      </c>
      <c r="AT13" s="383" t="s">
        <v>984</v>
      </c>
      <c r="AU13" s="383" t="s">
        <v>2142</v>
      </c>
      <c r="AV13" s="383" t="s">
        <v>984</v>
      </c>
      <c r="AW13" s="383" t="s">
        <v>984</v>
      </c>
      <c r="AX13" s="383" t="s">
        <v>1966</v>
      </c>
    </row>
    <row r="14" spans="2:50" ht="12.75">
      <c r="B14" s="105" t="s">
        <v>1967</v>
      </c>
      <c r="D14" s="185" t="s">
        <v>1968</v>
      </c>
      <c r="E14" s="185" t="s">
        <v>1969</v>
      </c>
      <c r="F14" s="185" t="s">
        <v>1970</v>
      </c>
      <c r="G14" s="191" t="s">
        <v>2150</v>
      </c>
      <c r="H14" s="383">
        <v>0.5104166666666666</v>
      </c>
      <c r="I14" s="107" t="s">
        <v>1972</v>
      </c>
      <c r="J14" s="383" t="s">
        <v>2655</v>
      </c>
      <c r="O14" s="108">
        <v>1</v>
      </c>
      <c r="P14" s="105">
        <v>1</v>
      </c>
      <c r="Q14" s="105">
        <v>17</v>
      </c>
      <c r="R14" s="105">
        <v>20</v>
      </c>
      <c r="AI14" s="187">
        <f t="shared" si="0"/>
        <v>1</v>
      </c>
      <c r="AJ14" s="188">
        <f t="shared" si="1"/>
        <v>1</v>
      </c>
      <c r="AK14" s="188">
        <f t="shared" si="2"/>
        <v>17</v>
      </c>
      <c r="AL14" s="189">
        <f t="shared" si="3"/>
        <v>20</v>
      </c>
      <c r="AM14" s="383" t="s">
        <v>1973</v>
      </c>
      <c r="AN14" s="383" t="s">
        <v>2151</v>
      </c>
      <c r="AO14" s="383" t="s">
        <v>984</v>
      </c>
      <c r="AP14" s="383" t="s">
        <v>2151</v>
      </c>
      <c r="AQ14" s="383" t="s">
        <v>984</v>
      </c>
      <c r="AR14" s="383" t="s">
        <v>2152</v>
      </c>
      <c r="AS14" s="383" t="s">
        <v>1973</v>
      </c>
      <c r="AT14" s="383" t="s">
        <v>2151</v>
      </c>
      <c r="AU14" s="383" t="s">
        <v>984</v>
      </c>
      <c r="AV14" s="383" t="s">
        <v>2151</v>
      </c>
      <c r="AW14" s="383" t="s">
        <v>984</v>
      </c>
      <c r="AX14" s="383" t="s">
        <v>2152</v>
      </c>
    </row>
    <row r="15" spans="1:50" s="2" customFormat="1" ht="12.75">
      <c r="A15" s="2" t="s">
        <v>1338</v>
      </c>
      <c r="B15" s="2" t="s">
        <v>2049</v>
      </c>
      <c r="D15" s="192" t="s">
        <v>2153</v>
      </c>
      <c r="E15" s="192" t="s">
        <v>2154</v>
      </c>
      <c r="F15" s="192" t="s">
        <v>2155</v>
      </c>
      <c r="G15" s="192" t="s">
        <v>2156</v>
      </c>
      <c r="H15" s="382" t="s">
        <v>2157</v>
      </c>
      <c r="I15" s="53" t="s">
        <v>1877</v>
      </c>
      <c r="J15" s="382" t="s">
        <v>2655</v>
      </c>
      <c r="K15" s="1">
        <v>2</v>
      </c>
      <c r="L15" s="2">
        <v>2</v>
      </c>
      <c r="M15" s="2">
        <v>50</v>
      </c>
      <c r="N15" s="2">
        <v>55</v>
      </c>
      <c r="O15" s="1"/>
      <c r="Q15" s="2">
        <v>40</v>
      </c>
      <c r="R15" s="2">
        <v>65</v>
      </c>
      <c r="S15" s="1"/>
      <c r="W15" s="1"/>
      <c r="AA15" s="1"/>
      <c r="AE15" s="1"/>
      <c r="AI15" s="187">
        <f t="shared" si="0"/>
        <v>2</v>
      </c>
      <c r="AJ15" s="188">
        <f t="shared" si="1"/>
        <v>2</v>
      </c>
      <c r="AK15" s="188">
        <f t="shared" si="2"/>
        <v>90</v>
      </c>
      <c r="AL15" s="189">
        <f t="shared" si="3"/>
        <v>120</v>
      </c>
      <c r="AM15" s="382" t="s">
        <v>984</v>
      </c>
      <c r="AN15" s="382" t="s">
        <v>2666</v>
      </c>
      <c r="AO15" s="382" t="s">
        <v>984</v>
      </c>
      <c r="AP15" s="382" t="s">
        <v>984</v>
      </c>
      <c r="AQ15" s="382" t="s">
        <v>2158</v>
      </c>
      <c r="AR15" s="382" t="s">
        <v>2660</v>
      </c>
      <c r="AS15" s="382" t="s">
        <v>984</v>
      </c>
      <c r="AT15" s="382" t="s">
        <v>2666</v>
      </c>
      <c r="AU15" s="382" t="s">
        <v>984</v>
      </c>
      <c r="AV15" s="382" t="s">
        <v>984</v>
      </c>
      <c r="AW15" s="382" t="s">
        <v>2158</v>
      </c>
      <c r="AX15" s="382" t="s">
        <v>2660</v>
      </c>
    </row>
    <row r="16" spans="2:50" ht="12.75">
      <c r="B16" s="105" t="s">
        <v>2159</v>
      </c>
      <c r="D16" s="185" t="s">
        <v>2160</v>
      </c>
      <c r="E16" s="185" t="s">
        <v>2161</v>
      </c>
      <c r="F16" s="185" t="s">
        <v>2348</v>
      </c>
      <c r="G16" s="185" t="s">
        <v>2349</v>
      </c>
      <c r="H16" s="383" t="s">
        <v>2350</v>
      </c>
      <c r="I16" s="107" t="s">
        <v>1972</v>
      </c>
      <c r="J16" s="383" t="s">
        <v>2655</v>
      </c>
      <c r="O16" s="108">
        <v>1</v>
      </c>
      <c r="P16" s="105">
        <v>1</v>
      </c>
      <c r="Q16" s="105">
        <v>1</v>
      </c>
      <c r="R16" s="105">
        <v>2</v>
      </c>
      <c r="AI16" s="187">
        <f t="shared" si="0"/>
        <v>1</v>
      </c>
      <c r="AJ16" s="188">
        <f t="shared" si="1"/>
        <v>1</v>
      </c>
      <c r="AK16" s="188">
        <f t="shared" si="2"/>
        <v>1</v>
      </c>
      <c r="AL16" s="189">
        <f t="shared" si="3"/>
        <v>2</v>
      </c>
      <c r="AM16" s="383" t="s">
        <v>984</v>
      </c>
      <c r="AN16" s="383" t="s">
        <v>2493</v>
      </c>
      <c r="AO16" s="383" t="s">
        <v>984</v>
      </c>
      <c r="AP16" s="383" t="s">
        <v>2351</v>
      </c>
      <c r="AQ16" s="383" t="s">
        <v>984</v>
      </c>
      <c r="AR16" s="383" t="s">
        <v>2352</v>
      </c>
      <c r="AS16" s="383" t="s">
        <v>984</v>
      </c>
      <c r="AT16" s="383" t="s">
        <v>2493</v>
      </c>
      <c r="AU16" s="383" t="s">
        <v>984</v>
      </c>
      <c r="AV16" s="383" t="s">
        <v>2351</v>
      </c>
      <c r="AW16" s="383" t="s">
        <v>984</v>
      </c>
      <c r="AX16" s="383" t="s">
        <v>2352</v>
      </c>
    </row>
    <row r="17" spans="2:50" ht="36.75">
      <c r="B17" s="105" t="s">
        <v>2353</v>
      </c>
      <c r="D17" s="185" t="s">
        <v>2354</v>
      </c>
      <c r="E17" s="185" t="s">
        <v>2355</v>
      </c>
      <c r="F17" s="185" t="s">
        <v>2356</v>
      </c>
      <c r="G17" s="185" t="s">
        <v>2357</v>
      </c>
      <c r="H17" s="383">
        <v>0.4583333333333333</v>
      </c>
      <c r="I17" s="107" t="s">
        <v>2358</v>
      </c>
      <c r="J17" s="383" t="s">
        <v>2555</v>
      </c>
      <c r="W17" s="108">
        <v>1</v>
      </c>
      <c r="X17" s="105">
        <v>1</v>
      </c>
      <c r="Y17" s="105">
        <v>4</v>
      </c>
      <c r="Z17" s="105">
        <v>5</v>
      </c>
      <c r="AI17" s="187">
        <f t="shared" si="0"/>
        <v>1</v>
      </c>
      <c r="AJ17" s="188">
        <f t="shared" si="1"/>
        <v>1</v>
      </c>
      <c r="AK17" s="188">
        <f t="shared" si="2"/>
        <v>4</v>
      </c>
      <c r="AL17" s="189">
        <f t="shared" si="3"/>
        <v>5</v>
      </c>
      <c r="AM17" s="383" t="s">
        <v>2556</v>
      </c>
      <c r="AN17" s="383" t="s">
        <v>2749</v>
      </c>
      <c r="AO17" s="383" t="s">
        <v>2556</v>
      </c>
      <c r="AP17" s="383" t="s">
        <v>2556</v>
      </c>
      <c r="AQ17" s="383" t="s">
        <v>984</v>
      </c>
      <c r="AR17" s="383" t="s">
        <v>984</v>
      </c>
      <c r="AS17" s="383" t="s">
        <v>2750</v>
      </c>
      <c r="AT17" s="383" t="s">
        <v>2751</v>
      </c>
      <c r="AU17" s="383" t="s">
        <v>2750</v>
      </c>
      <c r="AV17" s="383" t="s">
        <v>984</v>
      </c>
      <c r="AW17" s="383" t="s">
        <v>984</v>
      </c>
      <c r="AX17" s="383" t="s">
        <v>984</v>
      </c>
    </row>
    <row r="18" spans="2:50" ht="12.75">
      <c r="B18" s="105" t="s">
        <v>1967</v>
      </c>
      <c r="D18" s="185" t="s">
        <v>2752</v>
      </c>
      <c r="E18" s="185" t="s">
        <v>2753</v>
      </c>
      <c r="F18" s="185" t="s">
        <v>2754</v>
      </c>
      <c r="G18" s="185" t="s">
        <v>2755</v>
      </c>
      <c r="H18" s="383">
        <v>0.5625</v>
      </c>
      <c r="I18" s="107" t="s">
        <v>1972</v>
      </c>
      <c r="J18" s="383" t="s">
        <v>2655</v>
      </c>
      <c r="O18" s="108">
        <v>1</v>
      </c>
      <c r="P18" s="105">
        <v>1</v>
      </c>
      <c r="Q18" s="105">
        <v>17</v>
      </c>
      <c r="R18" s="105">
        <v>18</v>
      </c>
      <c r="AI18" s="187">
        <f t="shared" si="0"/>
        <v>1</v>
      </c>
      <c r="AJ18" s="188">
        <f t="shared" si="1"/>
        <v>1</v>
      </c>
      <c r="AK18" s="188">
        <f t="shared" si="2"/>
        <v>17</v>
      </c>
      <c r="AL18" s="189">
        <f t="shared" si="3"/>
        <v>18</v>
      </c>
      <c r="AM18" s="383" t="s">
        <v>2666</v>
      </c>
      <c r="AN18" s="383" t="s">
        <v>984</v>
      </c>
      <c r="AO18" s="383" t="s">
        <v>2756</v>
      </c>
      <c r="AP18" s="383" t="s">
        <v>984</v>
      </c>
      <c r="AQ18" s="383" t="s">
        <v>2666</v>
      </c>
      <c r="AR18" s="383" t="s">
        <v>984</v>
      </c>
      <c r="AS18" s="383" t="s">
        <v>2666</v>
      </c>
      <c r="AT18" s="383" t="s">
        <v>984</v>
      </c>
      <c r="AU18" s="383" t="s">
        <v>2756</v>
      </c>
      <c r="AV18" s="383" t="s">
        <v>984</v>
      </c>
      <c r="AW18" s="383" t="s">
        <v>2666</v>
      </c>
      <c r="AX18" s="383" t="s">
        <v>984</v>
      </c>
    </row>
    <row r="19" spans="1:50" ht="12.75">
      <c r="A19" s="105" t="s">
        <v>1338</v>
      </c>
      <c r="B19" s="105" t="s">
        <v>2677</v>
      </c>
      <c r="D19" s="185" t="s">
        <v>2757</v>
      </c>
      <c r="E19" s="185" t="s">
        <v>2758</v>
      </c>
      <c r="F19" s="185" t="s">
        <v>2759</v>
      </c>
      <c r="G19" s="185" t="s">
        <v>2760</v>
      </c>
      <c r="H19" s="383">
        <v>0.625</v>
      </c>
      <c r="I19" s="107" t="s">
        <v>2761</v>
      </c>
      <c r="J19" s="383" t="s">
        <v>2655</v>
      </c>
      <c r="S19" s="108">
        <v>1</v>
      </c>
      <c r="T19" s="105">
        <v>1</v>
      </c>
      <c r="U19" s="105">
        <v>21</v>
      </c>
      <c r="V19" s="105">
        <v>21</v>
      </c>
      <c r="AI19" s="187">
        <f t="shared" si="0"/>
        <v>1</v>
      </c>
      <c r="AJ19" s="188">
        <f t="shared" si="1"/>
        <v>1</v>
      </c>
      <c r="AK19" s="188">
        <f t="shared" si="2"/>
        <v>21</v>
      </c>
      <c r="AL19" s="189">
        <f t="shared" si="3"/>
        <v>21</v>
      </c>
      <c r="AM19" s="383" t="s">
        <v>2762</v>
      </c>
      <c r="AN19" s="383" t="s">
        <v>984</v>
      </c>
      <c r="AO19" s="383" t="s">
        <v>2152</v>
      </c>
      <c r="AP19" s="383" t="s">
        <v>984</v>
      </c>
      <c r="AQ19" s="383" t="s">
        <v>984</v>
      </c>
      <c r="AR19" s="383" t="s">
        <v>2660</v>
      </c>
      <c r="AS19" s="383" t="s">
        <v>2762</v>
      </c>
      <c r="AT19" s="383" t="s">
        <v>984</v>
      </c>
      <c r="AU19" s="383" t="s">
        <v>2152</v>
      </c>
      <c r="AV19" s="383" t="s">
        <v>984</v>
      </c>
      <c r="AW19" s="383" t="s">
        <v>984</v>
      </c>
      <c r="AX19" s="383" t="s">
        <v>2660</v>
      </c>
    </row>
    <row r="20" spans="1:50" ht="24.75">
      <c r="A20" s="105" t="s">
        <v>1338</v>
      </c>
      <c r="B20" s="105" t="s">
        <v>2763</v>
      </c>
      <c r="D20" s="192" t="s">
        <v>2764</v>
      </c>
      <c r="E20" s="185" t="s">
        <v>2765</v>
      </c>
      <c r="F20" s="192" t="s">
        <v>2766</v>
      </c>
      <c r="G20" s="190" t="s">
        <v>2767</v>
      </c>
      <c r="H20" s="383" t="s">
        <v>2500</v>
      </c>
      <c r="I20" s="107">
        <v>5</v>
      </c>
      <c r="J20" s="383" t="s">
        <v>2655</v>
      </c>
      <c r="K20" s="108">
        <v>4</v>
      </c>
      <c r="L20" s="105">
        <v>8</v>
      </c>
      <c r="M20" s="105">
        <v>250</v>
      </c>
      <c r="N20" s="105">
        <v>449</v>
      </c>
      <c r="O20" s="108">
        <v>7</v>
      </c>
      <c r="P20" s="105">
        <v>5</v>
      </c>
      <c r="Q20" s="105">
        <v>300</v>
      </c>
      <c r="R20" s="105">
        <v>225</v>
      </c>
      <c r="S20" s="108">
        <v>4</v>
      </c>
      <c r="T20" s="105">
        <v>5</v>
      </c>
      <c r="U20" s="105">
        <v>210</v>
      </c>
      <c r="V20" s="105">
        <v>262</v>
      </c>
      <c r="W20" s="108">
        <v>6</v>
      </c>
      <c r="X20" s="105">
        <v>6</v>
      </c>
      <c r="Y20" s="105">
        <v>225</v>
      </c>
      <c r="Z20" s="105">
        <v>225</v>
      </c>
      <c r="AA20" s="108">
        <v>4</v>
      </c>
      <c r="AB20" s="105">
        <v>5</v>
      </c>
      <c r="AC20" s="105">
        <v>140</v>
      </c>
      <c r="AD20" s="105">
        <v>172</v>
      </c>
      <c r="AI20" s="187">
        <f t="shared" si="0"/>
        <v>25</v>
      </c>
      <c r="AJ20" s="188">
        <f t="shared" si="1"/>
        <v>29</v>
      </c>
      <c r="AK20" s="188">
        <f t="shared" si="2"/>
        <v>1125</v>
      </c>
      <c r="AL20" s="189">
        <f t="shared" si="3"/>
        <v>1333</v>
      </c>
      <c r="AM20" s="383" t="s">
        <v>2066</v>
      </c>
      <c r="AN20" s="383" t="s">
        <v>2066</v>
      </c>
      <c r="AO20" s="383" t="s">
        <v>2066</v>
      </c>
      <c r="AP20" s="383" t="s">
        <v>2066</v>
      </c>
      <c r="AQ20" s="383" t="s">
        <v>2768</v>
      </c>
      <c r="AR20" s="383" t="s">
        <v>2769</v>
      </c>
      <c r="AS20" s="383" t="s">
        <v>2066</v>
      </c>
      <c r="AT20" s="383" t="s">
        <v>2066</v>
      </c>
      <c r="AU20" s="383" t="s">
        <v>2066</v>
      </c>
      <c r="AV20" s="383" t="s">
        <v>2066</v>
      </c>
      <c r="AW20" s="383" t="s">
        <v>2768</v>
      </c>
      <c r="AX20" s="383" t="s">
        <v>984</v>
      </c>
    </row>
    <row r="21" spans="1:50" ht="12.75">
      <c r="A21" s="105" t="s">
        <v>1338</v>
      </c>
      <c r="B21" s="105" t="s">
        <v>2770</v>
      </c>
      <c r="D21" s="185" t="s">
        <v>2771</v>
      </c>
      <c r="E21" s="185" t="s">
        <v>2772</v>
      </c>
      <c r="F21" s="185" t="s">
        <v>2773</v>
      </c>
      <c r="G21" s="185" t="s">
        <v>2774</v>
      </c>
      <c r="H21" s="383" t="s">
        <v>2587</v>
      </c>
      <c r="I21" s="107" t="s">
        <v>2140</v>
      </c>
      <c r="J21" s="383" t="s">
        <v>2655</v>
      </c>
      <c r="O21" s="108">
        <v>1</v>
      </c>
      <c r="P21" s="105">
        <v>1</v>
      </c>
      <c r="Q21" s="105">
        <v>45</v>
      </c>
      <c r="R21" s="105">
        <v>47</v>
      </c>
      <c r="W21" s="108">
        <v>1</v>
      </c>
      <c r="X21" s="105">
        <v>1</v>
      </c>
      <c r="Y21" s="105">
        <v>50</v>
      </c>
      <c r="Z21" s="105">
        <v>66</v>
      </c>
      <c r="AI21" s="187">
        <f t="shared" si="0"/>
        <v>2</v>
      </c>
      <c r="AJ21" s="188">
        <f t="shared" si="1"/>
        <v>2</v>
      </c>
      <c r="AK21" s="188">
        <f t="shared" si="2"/>
        <v>95</v>
      </c>
      <c r="AL21" s="189">
        <f t="shared" si="3"/>
        <v>113</v>
      </c>
      <c r="AM21" s="383" t="s">
        <v>2588</v>
      </c>
      <c r="AN21" s="383" t="s">
        <v>984</v>
      </c>
      <c r="AO21" s="383" t="s">
        <v>2589</v>
      </c>
      <c r="AP21" s="383" t="s">
        <v>2588</v>
      </c>
      <c r="AQ21" s="383" t="s">
        <v>2588</v>
      </c>
      <c r="AR21" s="383" t="s">
        <v>2590</v>
      </c>
      <c r="AS21" s="383" t="s">
        <v>2588</v>
      </c>
      <c r="AT21" s="383" t="s">
        <v>984</v>
      </c>
      <c r="AU21" s="383" t="s">
        <v>2589</v>
      </c>
      <c r="AV21" s="383" t="s">
        <v>2588</v>
      </c>
      <c r="AW21" s="383" t="s">
        <v>2588</v>
      </c>
      <c r="AX21" s="383" t="s">
        <v>2590</v>
      </c>
    </row>
    <row r="22" spans="1:50" ht="12.75">
      <c r="A22" s="105" t="s">
        <v>1338</v>
      </c>
      <c r="B22" s="105" t="s">
        <v>2591</v>
      </c>
      <c r="D22" s="192" t="s">
        <v>2592</v>
      </c>
      <c r="E22" s="191" t="s">
        <v>2593</v>
      </c>
      <c r="F22" s="192" t="s">
        <v>2594</v>
      </c>
      <c r="G22" s="192" t="s">
        <v>2595</v>
      </c>
      <c r="H22" s="383" t="s">
        <v>2596</v>
      </c>
      <c r="I22" s="107">
        <v>5</v>
      </c>
      <c r="K22" s="108">
        <v>1</v>
      </c>
      <c r="L22" s="105">
        <v>1</v>
      </c>
      <c r="M22" s="105">
        <v>24</v>
      </c>
      <c r="N22" s="105">
        <v>24</v>
      </c>
      <c r="O22" s="108">
        <v>1</v>
      </c>
      <c r="P22" s="105">
        <v>1</v>
      </c>
      <c r="Q22" s="105">
        <v>12</v>
      </c>
      <c r="R22" s="105">
        <v>12</v>
      </c>
      <c r="S22" s="108">
        <v>1</v>
      </c>
      <c r="T22" s="105">
        <v>1</v>
      </c>
      <c r="U22" s="105">
        <v>10</v>
      </c>
      <c r="V22" s="105">
        <v>11</v>
      </c>
      <c r="W22" s="108">
        <v>1</v>
      </c>
      <c r="X22" s="105">
        <v>1</v>
      </c>
      <c r="Y22" s="105">
        <v>9</v>
      </c>
      <c r="Z22" s="105">
        <v>15</v>
      </c>
      <c r="AA22" s="108">
        <v>1</v>
      </c>
      <c r="AB22" s="105">
        <v>1</v>
      </c>
      <c r="AC22" s="105">
        <v>16</v>
      </c>
      <c r="AD22" s="105">
        <v>12</v>
      </c>
      <c r="AI22" s="187">
        <f t="shared" si="0"/>
        <v>5</v>
      </c>
      <c r="AJ22" s="188">
        <f t="shared" si="1"/>
        <v>5</v>
      </c>
      <c r="AK22" s="188">
        <f t="shared" si="2"/>
        <v>71</v>
      </c>
      <c r="AL22" s="189">
        <f t="shared" si="3"/>
        <v>74</v>
      </c>
      <c r="AM22" s="383" t="s">
        <v>2674</v>
      </c>
      <c r="AN22" s="383" t="s">
        <v>2674</v>
      </c>
      <c r="AO22" s="383" t="s">
        <v>2674</v>
      </c>
      <c r="AP22" s="383" t="s">
        <v>2674</v>
      </c>
      <c r="AQ22" s="383" t="s">
        <v>2675</v>
      </c>
      <c r="AR22" s="383" t="s">
        <v>2068</v>
      </c>
      <c r="AS22" s="383" t="s">
        <v>2674</v>
      </c>
      <c r="AT22" s="383" t="s">
        <v>2674</v>
      </c>
      <c r="AU22" s="383" t="s">
        <v>2674</v>
      </c>
      <c r="AV22" s="383" t="s">
        <v>2674</v>
      </c>
      <c r="AW22" s="383" t="s">
        <v>2675</v>
      </c>
      <c r="AX22" s="383" t="s">
        <v>2068</v>
      </c>
    </row>
    <row r="23" spans="1:50" ht="12.75">
      <c r="A23" s="105" t="s">
        <v>1338</v>
      </c>
      <c r="B23" s="105" t="s">
        <v>2591</v>
      </c>
      <c r="D23" s="185" t="s">
        <v>2597</v>
      </c>
      <c r="E23" s="190" t="s">
        <v>2598</v>
      </c>
      <c r="F23" s="185" t="s">
        <v>2766</v>
      </c>
      <c r="G23" s="185" t="s">
        <v>2599</v>
      </c>
      <c r="H23" s="383" t="s">
        <v>2600</v>
      </c>
      <c r="I23" s="107">
        <v>5</v>
      </c>
      <c r="K23" s="108">
        <v>1</v>
      </c>
      <c r="L23" s="105">
        <v>1</v>
      </c>
      <c r="M23" s="105">
        <v>17</v>
      </c>
      <c r="N23" s="105">
        <v>34</v>
      </c>
      <c r="O23" s="108">
        <v>1</v>
      </c>
      <c r="P23" s="105">
        <v>1</v>
      </c>
      <c r="Q23" s="105">
        <v>16</v>
      </c>
      <c r="R23" s="105">
        <v>11</v>
      </c>
      <c r="S23" s="108">
        <v>1</v>
      </c>
      <c r="T23" s="105">
        <v>1</v>
      </c>
      <c r="U23" s="105">
        <v>9</v>
      </c>
      <c r="V23" s="105">
        <v>18</v>
      </c>
      <c r="W23" s="108">
        <v>1</v>
      </c>
      <c r="X23" s="105">
        <v>1</v>
      </c>
      <c r="Y23" s="105">
        <v>12</v>
      </c>
      <c r="Z23" s="105">
        <v>16</v>
      </c>
      <c r="AA23" s="108">
        <v>1</v>
      </c>
      <c r="AB23" s="105">
        <v>1</v>
      </c>
      <c r="AC23" s="105">
        <v>17</v>
      </c>
      <c r="AD23" s="105">
        <v>14</v>
      </c>
      <c r="AI23" s="187">
        <f t="shared" si="0"/>
        <v>5</v>
      </c>
      <c r="AJ23" s="188">
        <f t="shared" si="1"/>
        <v>5</v>
      </c>
      <c r="AK23" s="188">
        <f t="shared" si="2"/>
        <v>71</v>
      </c>
      <c r="AL23" s="189">
        <f t="shared" si="3"/>
        <v>93</v>
      </c>
      <c r="AM23" s="383" t="s">
        <v>2674</v>
      </c>
      <c r="AN23" s="383" t="s">
        <v>2674</v>
      </c>
      <c r="AO23" s="383" t="s">
        <v>2674</v>
      </c>
      <c r="AP23" s="383" t="s">
        <v>2674</v>
      </c>
      <c r="AQ23" s="383" t="s">
        <v>2410</v>
      </c>
      <c r="AR23" s="383" t="s">
        <v>2768</v>
      </c>
      <c r="AS23" s="383" t="s">
        <v>669</v>
      </c>
      <c r="AT23" s="383" t="s">
        <v>669</v>
      </c>
      <c r="AU23" s="383" t="s">
        <v>669</v>
      </c>
      <c r="AV23" s="383" t="s">
        <v>669</v>
      </c>
      <c r="AW23" s="383" t="s">
        <v>2411</v>
      </c>
      <c r="AX23" s="383" t="s">
        <v>2409</v>
      </c>
    </row>
    <row r="24" spans="2:50" ht="12.75">
      <c r="B24" s="105" t="s">
        <v>2591</v>
      </c>
      <c r="D24" s="185" t="s">
        <v>2035</v>
      </c>
      <c r="E24" s="185" t="s">
        <v>2036</v>
      </c>
      <c r="F24" s="185" t="s">
        <v>2594</v>
      </c>
      <c r="G24" s="185" t="s">
        <v>2037</v>
      </c>
      <c r="H24" s="383" t="s">
        <v>2600</v>
      </c>
      <c r="I24" s="107" t="s">
        <v>2761</v>
      </c>
      <c r="S24" s="108">
        <v>1</v>
      </c>
      <c r="T24" s="105">
        <v>1</v>
      </c>
      <c r="U24" s="105">
        <v>3</v>
      </c>
      <c r="V24" s="105">
        <v>3</v>
      </c>
      <c r="AI24" s="187">
        <f t="shared" si="0"/>
        <v>1</v>
      </c>
      <c r="AJ24" s="188">
        <f t="shared" si="1"/>
        <v>1</v>
      </c>
      <c r="AK24" s="188">
        <f t="shared" si="2"/>
        <v>3</v>
      </c>
      <c r="AL24" s="189">
        <f t="shared" si="3"/>
        <v>3</v>
      </c>
      <c r="AM24" s="383" t="s">
        <v>1956</v>
      </c>
      <c r="AN24" s="383" t="s">
        <v>1956</v>
      </c>
      <c r="AO24" s="383" t="s">
        <v>1956</v>
      </c>
      <c r="AP24" s="383" t="s">
        <v>1956</v>
      </c>
      <c r="AQ24" s="383" t="s">
        <v>1956</v>
      </c>
      <c r="AR24" s="383" t="s">
        <v>984</v>
      </c>
      <c r="AS24" s="383" t="s">
        <v>1956</v>
      </c>
      <c r="AT24" s="383" t="s">
        <v>1956</v>
      </c>
      <c r="AU24" s="383" t="s">
        <v>1956</v>
      </c>
      <c r="AV24" s="383" t="s">
        <v>1956</v>
      </c>
      <c r="AW24" s="383" t="s">
        <v>1956</v>
      </c>
      <c r="AX24" s="383" t="s">
        <v>984</v>
      </c>
    </row>
    <row r="25" spans="1:50" ht="12.75">
      <c r="A25" s="105" t="s">
        <v>1338</v>
      </c>
      <c r="B25" s="105" t="s">
        <v>2591</v>
      </c>
      <c r="D25" s="185" t="s">
        <v>2038</v>
      </c>
      <c r="E25" s="190" t="s">
        <v>2039</v>
      </c>
      <c r="F25" s="185" t="s">
        <v>2040</v>
      </c>
      <c r="G25" s="185" t="s">
        <v>2041</v>
      </c>
      <c r="H25" s="383" t="s">
        <v>2600</v>
      </c>
      <c r="I25" s="107">
        <v>5</v>
      </c>
      <c r="K25" s="108">
        <v>1</v>
      </c>
      <c r="L25" s="105">
        <v>1</v>
      </c>
      <c r="M25" s="105">
        <v>37</v>
      </c>
      <c r="N25" s="105">
        <v>47</v>
      </c>
      <c r="O25" s="108">
        <v>1</v>
      </c>
      <c r="P25" s="105">
        <v>1</v>
      </c>
      <c r="Q25" s="105">
        <v>20</v>
      </c>
      <c r="R25" s="105">
        <v>38</v>
      </c>
      <c r="S25" s="108">
        <v>1</v>
      </c>
      <c r="T25" s="105">
        <v>1</v>
      </c>
      <c r="U25" s="105">
        <v>29</v>
      </c>
      <c r="V25" s="105">
        <v>31</v>
      </c>
      <c r="W25" s="108">
        <v>1</v>
      </c>
      <c r="X25" s="105">
        <v>1</v>
      </c>
      <c r="Y25" s="105">
        <v>22</v>
      </c>
      <c r="Z25" s="105">
        <v>30</v>
      </c>
      <c r="AA25" s="108">
        <v>1</v>
      </c>
      <c r="AB25" s="105">
        <v>1</v>
      </c>
      <c r="AC25" s="105">
        <v>32</v>
      </c>
      <c r="AD25" s="105">
        <v>35</v>
      </c>
      <c r="AI25" s="187">
        <f t="shared" si="0"/>
        <v>5</v>
      </c>
      <c r="AJ25" s="188">
        <f t="shared" si="1"/>
        <v>5</v>
      </c>
      <c r="AK25" s="188">
        <f t="shared" si="2"/>
        <v>140</v>
      </c>
      <c r="AL25" s="189">
        <f t="shared" si="3"/>
        <v>181</v>
      </c>
      <c r="AM25" s="383" t="s">
        <v>2042</v>
      </c>
      <c r="AN25" s="383" t="s">
        <v>2042</v>
      </c>
      <c r="AO25" s="383" t="s">
        <v>2042</v>
      </c>
      <c r="AP25" s="383" t="s">
        <v>2042</v>
      </c>
      <c r="AQ25" s="383" t="s">
        <v>2043</v>
      </c>
      <c r="AR25" s="383" t="s">
        <v>2044</v>
      </c>
      <c r="AS25" s="383" t="s">
        <v>669</v>
      </c>
      <c r="AT25" s="383" t="s">
        <v>670</v>
      </c>
      <c r="AU25" s="383" t="s">
        <v>670</v>
      </c>
      <c r="AV25" s="383" t="s">
        <v>669</v>
      </c>
      <c r="AW25" s="383" t="s">
        <v>2045</v>
      </c>
      <c r="AX25" s="383" t="s">
        <v>984</v>
      </c>
    </row>
    <row r="26" spans="1:50" ht="12.75">
      <c r="A26" s="105" t="s">
        <v>1338</v>
      </c>
      <c r="B26" s="105" t="s">
        <v>2591</v>
      </c>
      <c r="D26" s="185" t="s">
        <v>2046</v>
      </c>
      <c r="E26" s="185" t="s">
        <v>2047</v>
      </c>
      <c r="F26" s="185" t="s">
        <v>2594</v>
      </c>
      <c r="G26" s="190" t="s">
        <v>2048</v>
      </c>
      <c r="H26" s="383" t="s">
        <v>2600</v>
      </c>
      <c r="I26" s="107">
        <v>5</v>
      </c>
      <c r="K26" s="108">
        <v>1</v>
      </c>
      <c r="L26" s="105">
        <v>1</v>
      </c>
      <c r="M26" s="105">
        <v>30</v>
      </c>
      <c r="N26" s="105">
        <v>43</v>
      </c>
      <c r="O26" s="108">
        <v>1</v>
      </c>
      <c r="P26" s="105">
        <v>1</v>
      </c>
      <c r="Q26" s="105">
        <v>22</v>
      </c>
      <c r="R26" s="105">
        <v>22</v>
      </c>
      <c r="S26" s="108">
        <v>1</v>
      </c>
      <c r="T26" s="105">
        <v>1</v>
      </c>
      <c r="U26" s="105">
        <v>35</v>
      </c>
      <c r="V26" s="105">
        <v>37</v>
      </c>
      <c r="W26" s="108">
        <v>1</v>
      </c>
      <c r="X26" s="105">
        <v>1</v>
      </c>
      <c r="Y26" s="105">
        <v>25</v>
      </c>
      <c r="Z26" s="105">
        <v>29</v>
      </c>
      <c r="AA26" s="108">
        <v>1</v>
      </c>
      <c r="AB26" s="105">
        <v>1</v>
      </c>
      <c r="AC26" s="105">
        <v>15</v>
      </c>
      <c r="AD26" s="105">
        <v>15</v>
      </c>
      <c r="AI26" s="187">
        <f t="shared" si="0"/>
        <v>5</v>
      </c>
      <c r="AJ26" s="188">
        <f t="shared" si="1"/>
        <v>5</v>
      </c>
      <c r="AK26" s="188">
        <f t="shared" si="2"/>
        <v>127</v>
      </c>
      <c r="AL26" s="189">
        <f t="shared" si="3"/>
        <v>146</v>
      </c>
      <c r="AM26" s="383" t="s">
        <v>2230</v>
      </c>
      <c r="AN26" s="383" t="s">
        <v>2230</v>
      </c>
      <c r="AO26" s="383" t="s">
        <v>2230</v>
      </c>
      <c r="AP26" s="383" t="s">
        <v>2230</v>
      </c>
      <c r="AQ26" s="383" t="s">
        <v>2043</v>
      </c>
      <c r="AR26" s="383" t="s">
        <v>2660</v>
      </c>
      <c r="AS26" s="383" t="s">
        <v>1955</v>
      </c>
      <c r="AT26" s="383" t="s">
        <v>1955</v>
      </c>
      <c r="AU26" s="383" t="s">
        <v>1956</v>
      </c>
      <c r="AV26" s="383" t="s">
        <v>1956</v>
      </c>
      <c r="AW26" s="383" t="s">
        <v>1956</v>
      </c>
      <c r="AX26" s="383" t="s">
        <v>984</v>
      </c>
    </row>
    <row r="27" spans="2:50" ht="12.75">
      <c r="B27" s="105" t="s">
        <v>2591</v>
      </c>
      <c r="D27" s="185" t="s">
        <v>2231</v>
      </c>
      <c r="E27" s="185" t="s">
        <v>2232</v>
      </c>
      <c r="F27" s="185" t="s">
        <v>2594</v>
      </c>
      <c r="G27" s="185" t="s">
        <v>2233</v>
      </c>
      <c r="H27" s="383" t="s">
        <v>2600</v>
      </c>
      <c r="I27" s="107">
        <v>5</v>
      </c>
      <c r="K27" s="108">
        <v>1</v>
      </c>
      <c r="L27" s="105">
        <v>1</v>
      </c>
      <c r="M27" s="105">
        <v>4</v>
      </c>
      <c r="N27" s="105">
        <v>2</v>
      </c>
      <c r="O27" s="108">
        <v>1</v>
      </c>
      <c r="P27" s="105">
        <v>1</v>
      </c>
      <c r="Q27" s="105">
        <v>2</v>
      </c>
      <c r="R27" s="105">
        <v>1</v>
      </c>
      <c r="S27" s="108">
        <v>1</v>
      </c>
      <c r="T27" s="105">
        <v>1</v>
      </c>
      <c r="U27" s="105">
        <v>5</v>
      </c>
      <c r="V27" s="105">
        <v>2</v>
      </c>
      <c r="W27" s="108">
        <v>1</v>
      </c>
      <c r="X27" s="105">
        <v>1</v>
      </c>
      <c r="Y27" s="105">
        <v>1</v>
      </c>
      <c r="Z27" s="105">
        <v>4</v>
      </c>
      <c r="AA27" s="108">
        <v>1</v>
      </c>
      <c r="AB27" s="105">
        <v>1</v>
      </c>
      <c r="AC27" s="105">
        <v>1</v>
      </c>
      <c r="AD27" s="105">
        <v>0</v>
      </c>
      <c r="AI27" s="187">
        <f t="shared" si="0"/>
        <v>5</v>
      </c>
      <c r="AJ27" s="188">
        <f t="shared" si="1"/>
        <v>5</v>
      </c>
      <c r="AK27" s="188">
        <f t="shared" si="2"/>
        <v>13</v>
      </c>
      <c r="AL27" s="189">
        <f t="shared" si="3"/>
        <v>9</v>
      </c>
      <c r="AM27" s="383" t="s">
        <v>497</v>
      </c>
      <c r="AN27" s="383" t="s">
        <v>497</v>
      </c>
      <c r="AO27" s="383" t="s">
        <v>497</v>
      </c>
      <c r="AP27" s="383" t="s">
        <v>497</v>
      </c>
      <c r="AQ27" s="383" t="s">
        <v>2234</v>
      </c>
      <c r="AR27" s="383" t="s">
        <v>2235</v>
      </c>
      <c r="AS27" s="383" t="s">
        <v>497</v>
      </c>
      <c r="AT27" s="383" t="s">
        <v>497</v>
      </c>
      <c r="AU27" s="383" t="s">
        <v>497</v>
      </c>
      <c r="AV27" s="383" t="s">
        <v>497</v>
      </c>
      <c r="AW27" s="383" t="s">
        <v>2234</v>
      </c>
      <c r="AX27" s="383" t="s">
        <v>2235</v>
      </c>
    </row>
    <row r="28" spans="2:50" ht="12.75">
      <c r="B28" s="105" t="s">
        <v>2591</v>
      </c>
      <c r="D28" s="185" t="s">
        <v>2051</v>
      </c>
      <c r="E28" s="190" t="s">
        <v>2052</v>
      </c>
      <c r="F28" s="185" t="s">
        <v>2594</v>
      </c>
      <c r="G28" s="185" t="s">
        <v>2053</v>
      </c>
      <c r="H28" s="383" t="s">
        <v>2600</v>
      </c>
      <c r="I28" s="107">
        <v>5</v>
      </c>
      <c r="K28" s="108">
        <v>1</v>
      </c>
      <c r="L28" s="105">
        <v>1</v>
      </c>
      <c r="M28" s="105">
        <v>0</v>
      </c>
      <c r="N28" s="105">
        <v>0</v>
      </c>
      <c r="O28" s="108">
        <v>1</v>
      </c>
      <c r="P28" s="105">
        <v>1</v>
      </c>
      <c r="Q28" s="105">
        <v>3</v>
      </c>
      <c r="R28" s="105">
        <v>3</v>
      </c>
      <c r="S28" s="108">
        <v>1</v>
      </c>
      <c r="T28" s="105">
        <v>1</v>
      </c>
      <c r="U28" s="105">
        <v>0</v>
      </c>
      <c r="V28" s="105">
        <v>0</v>
      </c>
      <c r="W28" s="108">
        <v>1</v>
      </c>
      <c r="X28" s="105">
        <v>1</v>
      </c>
      <c r="Y28" s="105">
        <v>2</v>
      </c>
      <c r="Z28" s="105">
        <v>3</v>
      </c>
      <c r="AA28" s="1"/>
      <c r="AB28" s="2"/>
      <c r="AC28" s="105">
        <v>2</v>
      </c>
      <c r="AD28" s="105">
        <v>2</v>
      </c>
      <c r="AI28" s="187">
        <f t="shared" si="0"/>
        <v>4</v>
      </c>
      <c r="AJ28" s="188">
        <f t="shared" si="1"/>
        <v>4</v>
      </c>
      <c r="AK28" s="188">
        <f t="shared" si="2"/>
        <v>7</v>
      </c>
      <c r="AL28" s="189">
        <f t="shared" si="3"/>
        <v>8</v>
      </c>
      <c r="AM28" s="383" t="s">
        <v>2054</v>
      </c>
      <c r="AN28" s="383" t="s">
        <v>2054</v>
      </c>
      <c r="AO28" s="383" t="s">
        <v>2054</v>
      </c>
      <c r="AP28" s="383" t="s">
        <v>2054</v>
      </c>
      <c r="AQ28" s="383" t="s">
        <v>2055</v>
      </c>
      <c r="AR28" s="383" t="s">
        <v>2057</v>
      </c>
      <c r="AS28" s="383" t="s">
        <v>2245</v>
      </c>
      <c r="AT28" s="383" t="s">
        <v>2245</v>
      </c>
      <c r="AU28" s="383" t="s">
        <v>2245</v>
      </c>
      <c r="AV28" s="383" t="s">
        <v>2245</v>
      </c>
      <c r="AW28" s="383" t="s">
        <v>984</v>
      </c>
      <c r="AX28" s="383" t="s">
        <v>984</v>
      </c>
    </row>
    <row r="29" spans="2:50" ht="12.75">
      <c r="B29" s="105" t="s">
        <v>2591</v>
      </c>
      <c r="D29" s="185" t="s">
        <v>2246</v>
      </c>
      <c r="E29" s="190" t="s">
        <v>2052</v>
      </c>
      <c r="F29" s="185" t="s">
        <v>2594</v>
      </c>
      <c r="G29" s="185" t="s">
        <v>2053</v>
      </c>
      <c r="H29" s="383" t="s">
        <v>2600</v>
      </c>
      <c r="I29" s="107">
        <v>5</v>
      </c>
      <c r="K29" s="108">
        <v>1</v>
      </c>
      <c r="L29" s="105">
        <v>1</v>
      </c>
      <c r="M29" s="105">
        <v>1</v>
      </c>
      <c r="N29" s="105">
        <v>1</v>
      </c>
      <c r="O29" s="108">
        <v>1</v>
      </c>
      <c r="P29" s="105">
        <v>1</v>
      </c>
      <c r="Q29" s="105">
        <v>1</v>
      </c>
      <c r="R29" s="105">
        <v>1</v>
      </c>
      <c r="S29" s="108">
        <v>1</v>
      </c>
      <c r="T29" s="105">
        <v>1</v>
      </c>
      <c r="U29" s="105">
        <v>2</v>
      </c>
      <c r="V29" s="105">
        <v>2</v>
      </c>
      <c r="W29" s="108">
        <v>1</v>
      </c>
      <c r="X29" s="105">
        <v>1</v>
      </c>
      <c r="Y29" s="105">
        <v>1</v>
      </c>
      <c r="Z29" s="105">
        <v>1</v>
      </c>
      <c r="AA29" s="108">
        <v>1</v>
      </c>
      <c r="AB29" s="105">
        <v>1</v>
      </c>
      <c r="AC29" s="105">
        <v>1</v>
      </c>
      <c r="AD29" s="105">
        <v>1</v>
      </c>
      <c r="AI29" s="187">
        <f t="shared" si="0"/>
        <v>5</v>
      </c>
      <c r="AJ29" s="188">
        <f t="shared" si="1"/>
        <v>5</v>
      </c>
      <c r="AK29" s="188">
        <f t="shared" si="2"/>
        <v>6</v>
      </c>
      <c r="AL29" s="189">
        <f t="shared" si="3"/>
        <v>6</v>
      </c>
      <c r="AM29" s="383" t="s">
        <v>2247</v>
      </c>
      <c r="AN29" s="383" t="s">
        <v>2247</v>
      </c>
      <c r="AO29" s="383" t="s">
        <v>2247</v>
      </c>
      <c r="AP29" s="383" t="s">
        <v>2247</v>
      </c>
      <c r="AQ29" s="383" t="s">
        <v>2248</v>
      </c>
      <c r="AR29" s="383" t="s">
        <v>2066</v>
      </c>
      <c r="AS29" s="383" t="s">
        <v>2247</v>
      </c>
      <c r="AT29" s="383" t="s">
        <v>2247</v>
      </c>
      <c r="AU29" s="383" t="s">
        <v>2247</v>
      </c>
      <c r="AV29" s="383" t="s">
        <v>2247</v>
      </c>
      <c r="AW29" s="383" t="s">
        <v>2248</v>
      </c>
      <c r="AX29" s="383" t="s">
        <v>2066</v>
      </c>
    </row>
    <row r="30" spans="2:50" ht="12.75">
      <c r="B30" s="105" t="s">
        <v>2591</v>
      </c>
      <c r="D30" s="185" t="s">
        <v>2249</v>
      </c>
      <c r="E30" s="185" t="s">
        <v>2250</v>
      </c>
      <c r="F30" s="185" t="s">
        <v>2594</v>
      </c>
      <c r="G30" s="190" t="s">
        <v>2251</v>
      </c>
      <c r="H30" s="383" t="s">
        <v>2600</v>
      </c>
      <c r="I30" s="107" t="s">
        <v>1972</v>
      </c>
      <c r="O30" s="108">
        <v>1</v>
      </c>
      <c r="P30" s="105">
        <v>1</v>
      </c>
      <c r="Q30" s="105">
        <v>1</v>
      </c>
      <c r="R30" s="105">
        <v>1</v>
      </c>
      <c r="AI30" s="187">
        <f t="shared" si="0"/>
        <v>1</v>
      </c>
      <c r="AJ30" s="188">
        <f t="shared" si="1"/>
        <v>1</v>
      </c>
      <c r="AK30" s="188">
        <f t="shared" si="2"/>
        <v>1</v>
      </c>
      <c r="AL30" s="189">
        <f t="shared" si="3"/>
        <v>1</v>
      </c>
      <c r="AM30" s="383" t="s">
        <v>2252</v>
      </c>
      <c r="AN30" s="383" t="s">
        <v>2252</v>
      </c>
      <c r="AO30" s="383" t="s">
        <v>2252</v>
      </c>
      <c r="AP30" s="383" t="s">
        <v>2252</v>
      </c>
      <c r="AQ30" s="383" t="s">
        <v>2252</v>
      </c>
      <c r="AR30" s="383" t="s">
        <v>984</v>
      </c>
      <c r="AS30" s="383" t="s">
        <v>984</v>
      </c>
      <c r="AT30" s="383" t="s">
        <v>984</v>
      </c>
      <c r="AU30" s="383" t="s">
        <v>984</v>
      </c>
      <c r="AV30" s="383" t="s">
        <v>984</v>
      </c>
      <c r="AW30" s="383" t="s">
        <v>984</v>
      </c>
      <c r="AX30" s="383" t="s">
        <v>984</v>
      </c>
    </row>
    <row r="31" spans="1:50" ht="24.75">
      <c r="A31" s="105" t="s">
        <v>1338</v>
      </c>
      <c r="B31" s="105" t="s">
        <v>2253</v>
      </c>
      <c r="D31" s="185" t="s">
        <v>2451</v>
      </c>
      <c r="E31" s="185" t="s">
        <v>2452</v>
      </c>
      <c r="F31" s="185" t="s">
        <v>2453</v>
      </c>
      <c r="G31" s="185" t="s">
        <v>2454</v>
      </c>
      <c r="H31" s="383" t="s">
        <v>2455</v>
      </c>
      <c r="I31" s="107" t="s">
        <v>2456</v>
      </c>
      <c r="J31" s="383" t="s">
        <v>2655</v>
      </c>
      <c r="K31" s="108">
        <v>1</v>
      </c>
      <c r="L31" s="105">
        <v>1</v>
      </c>
      <c r="M31" s="105">
        <v>30</v>
      </c>
      <c r="N31" s="105">
        <v>33</v>
      </c>
      <c r="S31" s="108">
        <v>2</v>
      </c>
      <c r="T31" s="105">
        <v>1</v>
      </c>
      <c r="U31" s="105">
        <v>60</v>
      </c>
      <c r="V31" s="105">
        <v>43</v>
      </c>
      <c r="AA31" s="108">
        <v>1</v>
      </c>
      <c r="AB31" s="105">
        <v>1</v>
      </c>
      <c r="AC31" s="105">
        <v>35</v>
      </c>
      <c r="AD31" s="105">
        <v>32</v>
      </c>
      <c r="AI31" s="187">
        <f t="shared" si="0"/>
        <v>4</v>
      </c>
      <c r="AJ31" s="188">
        <f t="shared" si="1"/>
        <v>3</v>
      </c>
      <c r="AK31" s="188">
        <f t="shared" si="2"/>
        <v>125</v>
      </c>
      <c r="AL31" s="189">
        <f t="shared" si="3"/>
        <v>108</v>
      </c>
      <c r="AM31" s="383" t="s">
        <v>2751</v>
      </c>
      <c r="AN31" s="383" t="s">
        <v>984</v>
      </c>
      <c r="AO31" s="383" t="s">
        <v>2457</v>
      </c>
      <c r="AP31" s="383" t="s">
        <v>984</v>
      </c>
      <c r="AQ31" s="383" t="s">
        <v>2751</v>
      </c>
      <c r="AR31" s="383" t="s">
        <v>2458</v>
      </c>
      <c r="AS31" s="383" t="s">
        <v>2751</v>
      </c>
      <c r="AT31" s="383" t="s">
        <v>984</v>
      </c>
      <c r="AU31" s="383" t="s">
        <v>2457</v>
      </c>
      <c r="AV31" s="383" t="s">
        <v>984</v>
      </c>
      <c r="AW31" s="383" t="s">
        <v>2751</v>
      </c>
      <c r="AX31" s="383" t="s">
        <v>2458</v>
      </c>
    </row>
    <row r="32" spans="2:50" ht="12.75">
      <c r="B32" s="105" t="s">
        <v>2459</v>
      </c>
      <c r="D32" s="185" t="s">
        <v>2460</v>
      </c>
      <c r="E32" s="185" t="s">
        <v>2647</v>
      </c>
      <c r="F32" s="185" t="s">
        <v>2648</v>
      </c>
      <c r="G32" s="185" t="s">
        <v>2649</v>
      </c>
      <c r="H32" s="383">
        <v>0.375</v>
      </c>
      <c r="I32" s="107" t="s">
        <v>2682</v>
      </c>
      <c r="J32" s="383" t="s">
        <v>2655</v>
      </c>
      <c r="S32" s="108">
        <v>2</v>
      </c>
      <c r="T32" s="105">
        <v>1</v>
      </c>
      <c r="U32" s="105">
        <v>30</v>
      </c>
      <c r="V32" s="105">
        <v>29</v>
      </c>
      <c r="AI32" s="187">
        <f t="shared" si="0"/>
        <v>2</v>
      </c>
      <c r="AJ32" s="188">
        <f t="shared" si="1"/>
        <v>1</v>
      </c>
      <c r="AK32" s="188">
        <f t="shared" si="2"/>
        <v>30</v>
      </c>
      <c r="AL32" s="189">
        <f t="shared" si="3"/>
        <v>29</v>
      </c>
      <c r="AM32" s="383" t="s">
        <v>2751</v>
      </c>
      <c r="AN32" s="383" t="s">
        <v>984</v>
      </c>
      <c r="AO32" s="383" t="s">
        <v>2751</v>
      </c>
      <c r="AP32" s="383" t="s">
        <v>984</v>
      </c>
      <c r="AQ32" s="383" t="s">
        <v>2751</v>
      </c>
      <c r="AR32" s="383" t="s">
        <v>984</v>
      </c>
      <c r="AS32" s="383" t="s">
        <v>2751</v>
      </c>
      <c r="AT32" s="383" t="s">
        <v>984</v>
      </c>
      <c r="AU32" s="383" t="s">
        <v>2751</v>
      </c>
      <c r="AV32" s="383" t="s">
        <v>984</v>
      </c>
      <c r="AW32" s="383" t="s">
        <v>2751</v>
      </c>
      <c r="AX32" s="383" t="s">
        <v>984</v>
      </c>
    </row>
    <row r="33" spans="2:50" ht="12.75">
      <c r="B33" s="105" t="s">
        <v>2159</v>
      </c>
      <c r="D33" s="185" t="s">
        <v>2650</v>
      </c>
      <c r="E33" s="190" t="s">
        <v>2837</v>
      </c>
      <c r="F33" s="185" t="s">
        <v>2838</v>
      </c>
      <c r="G33" s="185" t="s">
        <v>2839</v>
      </c>
      <c r="H33" s="383">
        <v>0.375</v>
      </c>
      <c r="I33" s="107" t="s">
        <v>1972</v>
      </c>
      <c r="J33" s="383" t="s">
        <v>2655</v>
      </c>
      <c r="O33" s="108">
        <v>1</v>
      </c>
      <c r="P33" s="105">
        <v>1</v>
      </c>
      <c r="Q33" s="105">
        <v>16</v>
      </c>
      <c r="R33" s="105">
        <v>16</v>
      </c>
      <c r="AI33" s="187">
        <f t="shared" si="0"/>
        <v>1</v>
      </c>
      <c r="AJ33" s="188">
        <f t="shared" si="1"/>
        <v>1</v>
      </c>
      <c r="AK33" s="188">
        <f t="shared" si="2"/>
        <v>16</v>
      </c>
      <c r="AL33" s="189">
        <f t="shared" si="3"/>
        <v>16</v>
      </c>
      <c r="AM33" s="383" t="s">
        <v>2840</v>
      </c>
      <c r="AN33" s="383" t="s">
        <v>984</v>
      </c>
      <c r="AO33" s="383" t="s">
        <v>2840</v>
      </c>
      <c r="AP33" s="383" t="s">
        <v>984</v>
      </c>
      <c r="AQ33" s="383" t="s">
        <v>984</v>
      </c>
      <c r="AR33" s="383" t="s">
        <v>2841</v>
      </c>
      <c r="AS33" s="383" t="s">
        <v>2840</v>
      </c>
      <c r="AT33" s="383" t="s">
        <v>984</v>
      </c>
      <c r="AU33" s="383" t="s">
        <v>2840</v>
      </c>
      <c r="AV33" s="383" t="s">
        <v>984</v>
      </c>
      <c r="AW33" s="383" t="s">
        <v>984</v>
      </c>
      <c r="AX33" s="383" t="s">
        <v>2841</v>
      </c>
    </row>
    <row r="34" spans="1:50" ht="12.75">
      <c r="A34" s="105" t="s">
        <v>1338</v>
      </c>
      <c r="B34" s="105" t="s">
        <v>2842</v>
      </c>
      <c r="D34" s="185" t="s">
        <v>2843</v>
      </c>
      <c r="E34" s="185" t="s">
        <v>2844</v>
      </c>
      <c r="F34" s="185" t="s">
        <v>2845</v>
      </c>
      <c r="G34" s="185" t="s">
        <v>2846</v>
      </c>
      <c r="H34" s="383" t="s">
        <v>2847</v>
      </c>
      <c r="I34" s="107" t="s">
        <v>2848</v>
      </c>
      <c r="J34" s="383" t="s">
        <v>2655</v>
      </c>
      <c r="O34" s="108">
        <v>3</v>
      </c>
      <c r="P34" s="105">
        <v>4</v>
      </c>
      <c r="Q34" s="105">
        <v>140</v>
      </c>
      <c r="R34" s="105">
        <v>181</v>
      </c>
      <c r="S34" s="108">
        <v>1</v>
      </c>
      <c r="T34" s="105">
        <v>1</v>
      </c>
      <c r="U34" s="105">
        <v>45</v>
      </c>
      <c r="V34" s="105">
        <v>41</v>
      </c>
      <c r="AA34" s="108">
        <v>3</v>
      </c>
      <c r="AB34" s="105">
        <v>3</v>
      </c>
      <c r="AC34" s="105">
        <v>75</v>
      </c>
      <c r="AD34" s="105">
        <v>82</v>
      </c>
      <c r="AI34" s="187">
        <f t="shared" si="0"/>
        <v>7</v>
      </c>
      <c r="AJ34" s="188">
        <f t="shared" si="1"/>
        <v>8</v>
      </c>
      <c r="AK34" s="188">
        <f t="shared" si="2"/>
        <v>260</v>
      </c>
      <c r="AL34" s="189">
        <f t="shared" si="3"/>
        <v>304</v>
      </c>
      <c r="AM34" s="383" t="s">
        <v>2849</v>
      </c>
      <c r="AN34" s="383" t="s">
        <v>2152</v>
      </c>
      <c r="AO34" s="383" t="s">
        <v>2849</v>
      </c>
      <c r="AP34" s="383" t="s">
        <v>2850</v>
      </c>
      <c r="AQ34" s="383" t="s">
        <v>2850</v>
      </c>
      <c r="AR34" s="383" t="s">
        <v>2750</v>
      </c>
      <c r="AS34" s="383" t="s">
        <v>2849</v>
      </c>
      <c r="AT34" s="383" t="s">
        <v>2152</v>
      </c>
      <c r="AU34" s="383" t="s">
        <v>2849</v>
      </c>
      <c r="AV34" s="383" t="s">
        <v>2850</v>
      </c>
      <c r="AW34" s="383" t="s">
        <v>2850</v>
      </c>
      <c r="AX34" s="383" t="s">
        <v>2750</v>
      </c>
    </row>
    <row r="35" spans="2:50" ht="12.75">
      <c r="B35" s="105" t="s">
        <v>2851</v>
      </c>
      <c r="D35" s="185" t="s">
        <v>2852</v>
      </c>
      <c r="E35" s="190" t="s">
        <v>2853</v>
      </c>
      <c r="F35" s="185" t="s">
        <v>2040</v>
      </c>
      <c r="G35" s="185" t="s">
        <v>2854</v>
      </c>
      <c r="H35" s="383">
        <v>0.375</v>
      </c>
      <c r="I35" s="107" t="s">
        <v>1972</v>
      </c>
      <c r="O35" s="108">
        <v>1</v>
      </c>
      <c r="P35" s="105">
        <v>1</v>
      </c>
      <c r="Q35" s="105">
        <v>7</v>
      </c>
      <c r="R35" s="105">
        <v>9</v>
      </c>
      <c r="AI35" s="187">
        <f t="shared" si="0"/>
        <v>1</v>
      </c>
      <c r="AJ35" s="188">
        <f t="shared" si="1"/>
        <v>1</v>
      </c>
      <c r="AK35" s="188">
        <f t="shared" si="2"/>
        <v>7</v>
      </c>
      <c r="AL35" s="189">
        <f t="shared" si="3"/>
        <v>9</v>
      </c>
      <c r="AM35" s="383" t="s">
        <v>2855</v>
      </c>
      <c r="AN35" s="383" t="s">
        <v>2856</v>
      </c>
      <c r="AO35" s="383" t="s">
        <v>2855</v>
      </c>
      <c r="AP35" s="383" t="s">
        <v>2855</v>
      </c>
      <c r="AQ35" s="383" t="s">
        <v>2855</v>
      </c>
      <c r="AR35" s="383" t="s">
        <v>984</v>
      </c>
      <c r="AS35" s="383" t="s">
        <v>984</v>
      </c>
      <c r="AT35" s="383" t="s">
        <v>984</v>
      </c>
      <c r="AU35" s="383" t="s">
        <v>984</v>
      </c>
      <c r="AV35" s="383" t="s">
        <v>984</v>
      </c>
      <c r="AW35" s="383" t="s">
        <v>984</v>
      </c>
      <c r="AX35" s="383" t="s">
        <v>984</v>
      </c>
    </row>
    <row r="36" spans="1:50" ht="12.75">
      <c r="A36" s="105" t="s">
        <v>1338</v>
      </c>
      <c r="B36" s="105" t="s">
        <v>2857</v>
      </c>
      <c r="D36" s="185" t="s">
        <v>2858</v>
      </c>
      <c r="E36" s="185" t="s">
        <v>2859</v>
      </c>
      <c r="F36" s="185" t="s">
        <v>2860</v>
      </c>
      <c r="G36" s="185" t="s">
        <v>2861</v>
      </c>
      <c r="H36" s="383" t="s">
        <v>2862</v>
      </c>
      <c r="I36" s="107" t="s">
        <v>2863</v>
      </c>
      <c r="J36" s="383" t="s">
        <v>2655</v>
      </c>
      <c r="K36" s="108">
        <v>1</v>
      </c>
      <c r="L36" s="105">
        <v>2</v>
      </c>
      <c r="M36" s="105">
        <v>25</v>
      </c>
      <c r="N36" s="105">
        <v>59</v>
      </c>
      <c r="S36" s="108">
        <v>3</v>
      </c>
      <c r="T36" s="105">
        <v>3</v>
      </c>
      <c r="U36" s="105">
        <v>80</v>
      </c>
      <c r="V36" s="105">
        <v>84</v>
      </c>
      <c r="AA36" s="108">
        <v>2</v>
      </c>
      <c r="AB36" s="105">
        <v>2</v>
      </c>
      <c r="AC36" s="105">
        <v>58</v>
      </c>
      <c r="AD36" s="105">
        <v>62</v>
      </c>
      <c r="AI36" s="187">
        <f aca="true" t="shared" si="4" ref="AI36:AI67">SUM(K36+O36+S36+W36+AA36+AE36)</f>
        <v>6</v>
      </c>
      <c r="AJ36" s="188">
        <f aca="true" t="shared" si="5" ref="AJ36:AJ67">SUM(L36+P36+T36+X36+AB36+AF36)</f>
        <v>7</v>
      </c>
      <c r="AK36" s="188">
        <f aca="true" t="shared" si="6" ref="AK36:AK67">SUM(M36+Q36+U36+Y36+AC36+AG36)</f>
        <v>163</v>
      </c>
      <c r="AL36" s="189">
        <f aca="true" t="shared" si="7" ref="AL36:AL67">SUM(N36+R36+V36+Z36+AD36+AH36)</f>
        <v>205</v>
      </c>
      <c r="AM36" s="383" t="s">
        <v>2683</v>
      </c>
      <c r="AN36" s="383" t="s">
        <v>2684</v>
      </c>
      <c r="AO36" s="383" t="s">
        <v>2068</v>
      </c>
      <c r="AP36" s="383" t="s">
        <v>2683</v>
      </c>
      <c r="AQ36" s="383" t="s">
        <v>984</v>
      </c>
      <c r="AR36" s="383" t="s">
        <v>2660</v>
      </c>
      <c r="AS36" s="383" t="s">
        <v>2683</v>
      </c>
      <c r="AT36" s="383" t="s">
        <v>2684</v>
      </c>
      <c r="AU36" s="383" t="s">
        <v>2068</v>
      </c>
      <c r="AV36" s="383" t="s">
        <v>2683</v>
      </c>
      <c r="AW36" s="383" t="s">
        <v>984</v>
      </c>
      <c r="AX36" s="383" t="s">
        <v>2660</v>
      </c>
    </row>
    <row r="37" spans="2:50" ht="12.75">
      <c r="B37" s="105" t="s">
        <v>2503</v>
      </c>
      <c r="D37" s="185" t="s">
        <v>2685</v>
      </c>
      <c r="E37" s="185" t="s">
        <v>2686</v>
      </c>
      <c r="F37" s="185" t="s">
        <v>2687</v>
      </c>
      <c r="G37" s="190" t="s">
        <v>2688</v>
      </c>
      <c r="H37" s="383">
        <v>0.6145833333333334</v>
      </c>
      <c r="I37" s="107" t="s">
        <v>2682</v>
      </c>
      <c r="S37" s="108">
        <v>1</v>
      </c>
      <c r="T37" s="105">
        <v>1</v>
      </c>
      <c r="U37" s="105">
        <v>4</v>
      </c>
      <c r="V37" s="105">
        <v>3</v>
      </c>
      <c r="AI37" s="187">
        <f t="shared" si="4"/>
        <v>1</v>
      </c>
      <c r="AJ37" s="188">
        <f t="shared" si="5"/>
        <v>1</v>
      </c>
      <c r="AK37" s="188">
        <f t="shared" si="6"/>
        <v>4</v>
      </c>
      <c r="AL37" s="189">
        <f t="shared" si="7"/>
        <v>3</v>
      </c>
      <c r="AM37" s="383" t="s">
        <v>2689</v>
      </c>
      <c r="AN37" s="383" t="s">
        <v>2689</v>
      </c>
      <c r="AO37" s="383" t="s">
        <v>2689</v>
      </c>
      <c r="AP37" s="383" t="s">
        <v>2689</v>
      </c>
      <c r="AQ37" s="383" t="s">
        <v>2690</v>
      </c>
      <c r="AR37" s="383" t="s">
        <v>2691</v>
      </c>
      <c r="AS37" s="383" t="s">
        <v>2494</v>
      </c>
      <c r="AT37" s="383" t="s">
        <v>2494</v>
      </c>
      <c r="AU37" s="383" t="s">
        <v>2494</v>
      </c>
      <c r="AV37" s="383" t="s">
        <v>2494</v>
      </c>
      <c r="AW37" s="383" t="s">
        <v>2494</v>
      </c>
      <c r="AX37" s="383" t="s">
        <v>984</v>
      </c>
    </row>
    <row r="38" spans="1:50" ht="24.75">
      <c r="A38" s="105" t="s">
        <v>1338</v>
      </c>
      <c r="B38" s="105" t="s">
        <v>2692</v>
      </c>
      <c r="D38" s="185" t="s">
        <v>2693</v>
      </c>
      <c r="E38" s="185" t="s">
        <v>2694</v>
      </c>
      <c r="F38" s="185" t="s">
        <v>2695</v>
      </c>
      <c r="G38" s="190" t="s">
        <v>2506</v>
      </c>
      <c r="H38" s="383" t="s">
        <v>2673</v>
      </c>
      <c r="I38" s="107">
        <v>5</v>
      </c>
      <c r="K38" s="108">
        <v>11</v>
      </c>
      <c r="L38" s="105">
        <v>11</v>
      </c>
      <c r="M38" s="105">
        <v>350</v>
      </c>
      <c r="N38" s="105">
        <v>365</v>
      </c>
      <c r="O38" s="108">
        <v>9</v>
      </c>
      <c r="P38" s="105">
        <v>10</v>
      </c>
      <c r="Q38" s="105">
        <v>230</v>
      </c>
      <c r="R38" s="105">
        <v>250</v>
      </c>
      <c r="S38" s="108">
        <v>6</v>
      </c>
      <c r="T38" s="105">
        <v>6</v>
      </c>
      <c r="U38" s="105">
        <v>200</v>
      </c>
      <c r="V38" s="105">
        <v>195</v>
      </c>
      <c r="W38" s="108">
        <v>8</v>
      </c>
      <c r="X38" s="105">
        <v>6</v>
      </c>
      <c r="Y38" s="105">
        <v>225</v>
      </c>
      <c r="Z38" s="105">
        <v>143</v>
      </c>
      <c r="AA38" s="108">
        <v>8</v>
      </c>
      <c r="AB38" s="105">
        <v>5</v>
      </c>
      <c r="AC38" s="105">
        <v>210</v>
      </c>
      <c r="AD38" s="105">
        <v>121</v>
      </c>
      <c r="AI38" s="187">
        <f t="shared" si="4"/>
        <v>42</v>
      </c>
      <c r="AJ38" s="188">
        <f t="shared" si="5"/>
        <v>38</v>
      </c>
      <c r="AK38" s="188">
        <f t="shared" si="6"/>
        <v>1215</v>
      </c>
      <c r="AL38" s="189">
        <f t="shared" si="7"/>
        <v>1074</v>
      </c>
      <c r="AM38" s="383" t="s">
        <v>2309</v>
      </c>
      <c r="AN38" s="383" t="s">
        <v>2309</v>
      </c>
      <c r="AO38" s="383" t="s">
        <v>2309</v>
      </c>
      <c r="AP38" s="383" t="s">
        <v>2310</v>
      </c>
      <c r="AQ38" s="383" t="s">
        <v>2310</v>
      </c>
      <c r="AR38" s="383" t="s">
        <v>2311</v>
      </c>
      <c r="AS38" s="383" t="s">
        <v>2309</v>
      </c>
      <c r="AT38" s="383" t="s">
        <v>2309</v>
      </c>
      <c r="AU38" s="383" t="s">
        <v>2309</v>
      </c>
      <c r="AV38" s="383" t="s">
        <v>2310</v>
      </c>
      <c r="AW38" s="383" t="s">
        <v>2310</v>
      </c>
      <c r="AX38" s="383" t="s">
        <v>984</v>
      </c>
    </row>
    <row r="39" spans="1:50" ht="24.75">
      <c r="A39" s="105" t="s">
        <v>1338</v>
      </c>
      <c r="B39" s="105" t="s">
        <v>2312</v>
      </c>
      <c r="D39" s="185" t="s">
        <v>2124</v>
      </c>
      <c r="E39" s="185" t="s">
        <v>2125</v>
      </c>
      <c r="F39" s="185" t="s">
        <v>2126</v>
      </c>
      <c r="G39" s="185" t="s">
        <v>2127</v>
      </c>
      <c r="H39" s="383" t="s">
        <v>2128</v>
      </c>
      <c r="I39" s="107">
        <v>5</v>
      </c>
      <c r="J39" s="383" t="s">
        <v>2655</v>
      </c>
      <c r="K39" s="108">
        <v>3</v>
      </c>
      <c r="L39" s="105">
        <v>4</v>
      </c>
      <c r="M39" s="105">
        <v>250</v>
      </c>
      <c r="N39" s="105">
        <v>296</v>
      </c>
      <c r="O39" s="108">
        <v>4</v>
      </c>
      <c r="P39" s="105">
        <v>5</v>
      </c>
      <c r="Q39" s="105">
        <v>120</v>
      </c>
      <c r="R39" s="105">
        <v>151</v>
      </c>
      <c r="S39" s="108">
        <v>5</v>
      </c>
      <c r="T39" s="105">
        <v>6</v>
      </c>
      <c r="U39" s="105">
        <v>108</v>
      </c>
      <c r="V39" s="105">
        <v>138</v>
      </c>
      <c r="W39" s="108">
        <v>3</v>
      </c>
      <c r="X39" s="105">
        <v>4</v>
      </c>
      <c r="Y39" s="105">
        <v>76</v>
      </c>
      <c r="Z39" s="105">
        <v>104</v>
      </c>
      <c r="AA39" s="108">
        <v>3</v>
      </c>
      <c r="AB39" s="105">
        <v>4</v>
      </c>
      <c r="AC39" s="105">
        <v>150</v>
      </c>
      <c r="AD39" s="105">
        <v>198</v>
      </c>
      <c r="AI39" s="187">
        <f t="shared" si="4"/>
        <v>18</v>
      </c>
      <c r="AJ39" s="188">
        <f t="shared" si="5"/>
        <v>23</v>
      </c>
      <c r="AK39" s="188">
        <f t="shared" si="6"/>
        <v>704</v>
      </c>
      <c r="AL39" s="189">
        <f t="shared" si="7"/>
        <v>887</v>
      </c>
      <c r="AM39" s="383" t="s">
        <v>2457</v>
      </c>
      <c r="AN39" s="383" t="s">
        <v>2057</v>
      </c>
      <c r="AO39" s="383" t="s">
        <v>2057</v>
      </c>
      <c r="AP39" s="383" t="s">
        <v>2129</v>
      </c>
      <c r="AQ39" s="383" t="s">
        <v>2129</v>
      </c>
      <c r="AR39" s="383" t="s">
        <v>984</v>
      </c>
      <c r="AS39" s="383" t="s">
        <v>2457</v>
      </c>
      <c r="AT39" s="383" t="s">
        <v>2057</v>
      </c>
      <c r="AU39" s="383" t="s">
        <v>2057</v>
      </c>
      <c r="AV39" s="383" t="s">
        <v>2129</v>
      </c>
      <c r="AW39" s="383" t="s">
        <v>2129</v>
      </c>
      <c r="AX39" s="383" t="s">
        <v>984</v>
      </c>
    </row>
    <row r="40" spans="2:50" ht="12.75">
      <c r="B40" s="105" t="s">
        <v>2130</v>
      </c>
      <c r="D40" s="185" t="s">
        <v>2131</v>
      </c>
      <c r="E40" s="185" t="s">
        <v>2132</v>
      </c>
      <c r="F40" s="185" t="s">
        <v>2133</v>
      </c>
      <c r="G40" s="185" t="s">
        <v>2134</v>
      </c>
      <c r="H40" s="383">
        <v>0.5416666666666666</v>
      </c>
      <c r="I40" s="107" t="s">
        <v>2324</v>
      </c>
      <c r="J40" s="383" t="s">
        <v>2655</v>
      </c>
      <c r="O40" s="108">
        <v>1</v>
      </c>
      <c r="P40" s="105">
        <v>1</v>
      </c>
      <c r="Q40" s="105">
        <v>30</v>
      </c>
      <c r="R40" s="105">
        <v>85</v>
      </c>
      <c r="AI40" s="187">
        <f t="shared" si="4"/>
        <v>1</v>
      </c>
      <c r="AJ40" s="188">
        <f t="shared" si="5"/>
        <v>1</v>
      </c>
      <c r="AK40" s="188">
        <f t="shared" si="6"/>
        <v>30</v>
      </c>
      <c r="AL40" s="189">
        <f t="shared" si="7"/>
        <v>85</v>
      </c>
      <c r="AM40" s="383" t="s">
        <v>2141</v>
      </c>
      <c r="AN40" s="383" t="s">
        <v>2141</v>
      </c>
      <c r="AO40" s="383" t="s">
        <v>984</v>
      </c>
      <c r="AP40" s="383" t="s">
        <v>2141</v>
      </c>
      <c r="AQ40" s="383" t="s">
        <v>984</v>
      </c>
      <c r="AR40" s="383" t="s">
        <v>2590</v>
      </c>
      <c r="AS40" s="383" t="s">
        <v>2141</v>
      </c>
      <c r="AT40" s="383" t="s">
        <v>2141</v>
      </c>
      <c r="AU40" s="383" t="s">
        <v>984</v>
      </c>
      <c r="AV40" s="383" t="s">
        <v>2141</v>
      </c>
      <c r="AW40" s="383" t="s">
        <v>984</v>
      </c>
      <c r="AX40" s="383" t="s">
        <v>2590</v>
      </c>
    </row>
    <row r="41" spans="1:50" ht="12.75">
      <c r="A41" s="105" t="s">
        <v>1338</v>
      </c>
      <c r="B41" s="105" t="s">
        <v>2325</v>
      </c>
      <c r="D41" s="185" t="s">
        <v>2326</v>
      </c>
      <c r="E41" s="185" t="s">
        <v>2327</v>
      </c>
      <c r="F41" s="185" t="s">
        <v>2328</v>
      </c>
      <c r="G41" s="190" t="s">
        <v>2329</v>
      </c>
      <c r="H41" s="383" t="s">
        <v>2330</v>
      </c>
      <c r="I41" s="107" t="s">
        <v>2331</v>
      </c>
      <c r="J41" s="383" t="s">
        <v>2655</v>
      </c>
      <c r="K41" s="108">
        <v>1</v>
      </c>
      <c r="L41" s="105">
        <v>1</v>
      </c>
      <c r="M41" s="105">
        <v>30</v>
      </c>
      <c r="N41" s="105">
        <v>35</v>
      </c>
      <c r="W41" s="108">
        <v>1</v>
      </c>
      <c r="X41" s="105">
        <v>1</v>
      </c>
      <c r="Y41" s="105">
        <v>30</v>
      </c>
      <c r="Z41" s="105">
        <v>60</v>
      </c>
      <c r="AI41" s="187">
        <f t="shared" si="4"/>
        <v>2</v>
      </c>
      <c r="AJ41" s="188">
        <f t="shared" si="5"/>
        <v>2</v>
      </c>
      <c r="AK41" s="188">
        <f t="shared" si="6"/>
        <v>60</v>
      </c>
      <c r="AL41" s="189">
        <f t="shared" si="7"/>
        <v>95</v>
      </c>
      <c r="AM41" s="383" t="s">
        <v>2492</v>
      </c>
      <c r="AN41" s="383" t="s">
        <v>984</v>
      </c>
      <c r="AO41" s="383" t="s">
        <v>2152</v>
      </c>
      <c r="AP41" s="383" t="s">
        <v>2492</v>
      </c>
      <c r="AQ41" s="383" t="s">
        <v>984</v>
      </c>
      <c r="AR41" s="383" t="s">
        <v>984</v>
      </c>
      <c r="AS41" s="383" t="s">
        <v>2492</v>
      </c>
      <c r="AT41" s="383" t="s">
        <v>984</v>
      </c>
      <c r="AU41" s="383" t="s">
        <v>2152</v>
      </c>
      <c r="AV41" s="383" t="s">
        <v>2492</v>
      </c>
      <c r="AW41" s="383" t="s">
        <v>984</v>
      </c>
      <c r="AX41" s="383" t="s">
        <v>984</v>
      </c>
    </row>
    <row r="42" spans="1:50" ht="24.75">
      <c r="A42" s="105" t="s">
        <v>1338</v>
      </c>
      <c r="B42" s="105" t="s">
        <v>2143</v>
      </c>
      <c r="D42" s="185" t="s">
        <v>2144</v>
      </c>
      <c r="E42" s="185" t="s">
        <v>2145</v>
      </c>
      <c r="F42" s="185" t="s">
        <v>2146</v>
      </c>
      <c r="G42" s="185" t="s">
        <v>2147</v>
      </c>
      <c r="H42" s="383" t="s">
        <v>2148</v>
      </c>
      <c r="I42" s="107">
        <v>5</v>
      </c>
      <c r="J42" s="383" t="s">
        <v>2655</v>
      </c>
      <c r="K42" s="108">
        <v>3</v>
      </c>
      <c r="L42" s="105">
        <v>5</v>
      </c>
      <c r="M42" s="105">
        <v>215</v>
      </c>
      <c r="N42" s="105">
        <v>290</v>
      </c>
      <c r="O42" s="108">
        <v>5</v>
      </c>
      <c r="P42" s="105">
        <v>3</v>
      </c>
      <c r="Q42" s="105">
        <v>180</v>
      </c>
      <c r="R42" s="105">
        <v>118</v>
      </c>
      <c r="S42" s="108">
        <v>4</v>
      </c>
      <c r="T42" s="105">
        <v>5</v>
      </c>
      <c r="U42" s="105">
        <v>152</v>
      </c>
      <c r="V42" s="105">
        <v>194</v>
      </c>
      <c r="W42" s="108">
        <v>5</v>
      </c>
      <c r="X42" s="105">
        <v>5</v>
      </c>
      <c r="Y42" s="105">
        <v>120</v>
      </c>
      <c r="Z42" s="105">
        <v>116</v>
      </c>
      <c r="AA42" s="108">
        <v>3</v>
      </c>
      <c r="AB42" s="105">
        <v>3</v>
      </c>
      <c r="AC42" s="105">
        <v>135</v>
      </c>
      <c r="AD42" s="105">
        <v>134</v>
      </c>
      <c r="AI42" s="187">
        <f t="shared" si="4"/>
        <v>20</v>
      </c>
      <c r="AJ42" s="188">
        <f t="shared" si="5"/>
        <v>21</v>
      </c>
      <c r="AK42" s="188">
        <f t="shared" si="6"/>
        <v>802</v>
      </c>
      <c r="AL42" s="189">
        <f t="shared" si="7"/>
        <v>852</v>
      </c>
      <c r="AM42" s="383" t="s">
        <v>2667</v>
      </c>
      <c r="AN42" s="383" t="s">
        <v>2142</v>
      </c>
      <c r="AO42" s="383" t="s">
        <v>2149</v>
      </c>
      <c r="AP42" s="383" t="s">
        <v>2142</v>
      </c>
      <c r="AQ42" s="383" t="s">
        <v>2667</v>
      </c>
      <c r="AR42" s="383" t="s">
        <v>2667</v>
      </c>
      <c r="AS42" s="383" t="s">
        <v>2667</v>
      </c>
      <c r="AT42" s="383" t="s">
        <v>2142</v>
      </c>
      <c r="AU42" s="383" t="s">
        <v>2149</v>
      </c>
      <c r="AV42" s="383" t="s">
        <v>2142</v>
      </c>
      <c r="AW42" s="383" t="s">
        <v>2667</v>
      </c>
      <c r="AX42" s="383" t="s">
        <v>2667</v>
      </c>
    </row>
    <row r="43" spans="1:50" ht="36.75">
      <c r="A43" s="105" t="s">
        <v>1338</v>
      </c>
      <c r="B43" s="105" t="s">
        <v>2159</v>
      </c>
      <c r="D43" s="185" t="s">
        <v>2339</v>
      </c>
      <c r="E43" s="190" t="s">
        <v>2340</v>
      </c>
      <c r="F43" s="185" t="s">
        <v>2341</v>
      </c>
      <c r="G43" s="185" t="s">
        <v>2342</v>
      </c>
      <c r="H43" s="383">
        <v>0.11458333333333333</v>
      </c>
      <c r="I43" s="107" t="s">
        <v>1972</v>
      </c>
      <c r="J43" s="383" t="s">
        <v>2343</v>
      </c>
      <c r="O43" s="108">
        <v>1</v>
      </c>
      <c r="P43" s="105">
        <v>1</v>
      </c>
      <c r="Q43" s="105">
        <v>10</v>
      </c>
      <c r="R43" s="105">
        <v>12</v>
      </c>
      <c r="AI43" s="187">
        <f t="shared" si="4"/>
        <v>1</v>
      </c>
      <c r="AJ43" s="188">
        <f t="shared" si="5"/>
        <v>1</v>
      </c>
      <c r="AK43" s="188">
        <f t="shared" si="6"/>
        <v>10</v>
      </c>
      <c r="AL43" s="189">
        <f t="shared" si="7"/>
        <v>12</v>
      </c>
      <c r="AM43" s="383" t="s">
        <v>2588</v>
      </c>
      <c r="AN43" s="383" t="s">
        <v>2344</v>
      </c>
      <c r="AO43" s="383" t="s">
        <v>984</v>
      </c>
      <c r="AP43" s="383" t="s">
        <v>2344</v>
      </c>
      <c r="AQ43" s="383" t="s">
        <v>2588</v>
      </c>
      <c r="AR43" s="383" t="s">
        <v>984</v>
      </c>
      <c r="AS43" s="383" t="s">
        <v>2588</v>
      </c>
      <c r="AT43" s="383" t="s">
        <v>2344</v>
      </c>
      <c r="AU43" s="383" t="s">
        <v>984</v>
      </c>
      <c r="AV43" s="383" t="s">
        <v>2344</v>
      </c>
      <c r="AW43" s="383" t="s">
        <v>2588</v>
      </c>
      <c r="AX43" s="383" t="s">
        <v>984</v>
      </c>
    </row>
    <row r="44" spans="1:50" ht="12.75">
      <c r="A44" s="105" t="s">
        <v>1504</v>
      </c>
      <c r="B44" s="105" t="s">
        <v>2503</v>
      </c>
      <c r="D44" s="185" t="s">
        <v>2345</v>
      </c>
      <c r="E44" s="185" t="s">
        <v>2346</v>
      </c>
      <c r="F44" s="185" t="s">
        <v>2347</v>
      </c>
      <c r="G44" s="185" t="s">
        <v>2546</v>
      </c>
      <c r="H44" s="383">
        <v>0.59375</v>
      </c>
      <c r="I44" s="107" t="s">
        <v>2682</v>
      </c>
      <c r="J44" s="383" t="s">
        <v>2547</v>
      </c>
      <c r="S44" s="108">
        <v>1</v>
      </c>
      <c r="T44" s="105">
        <v>1</v>
      </c>
      <c r="U44" s="105">
        <v>8</v>
      </c>
      <c r="V44" s="105">
        <v>9</v>
      </c>
      <c r="AI44" s="187">
        <f t="shared" si="4"/>
        <v>1</v>
      </c>
      <c r="AJ44" s="188">
        <f t="shared" si="5"/>
        <v>1</v>
      </c>
      <c r="AK44" s="188">
        <f t="shared" si="6"/>
        <v>8</v>
      </c>
      <c r="AL44" s="189">
        <f t="shared" si="7"/>
        <v>9</v>
      </c>
      <c r="AM44" s="383" t="s">
        <v>670</v>
      </c>
      <c r="AN44" s="383" t="s">
        <v>670</v>
      </c>
      <c r="AO44" s="383" t="s">
        <v>670</v>
      </c>
      <c r="AP44" s="383" t="s">
        <v>670</v>
      </c>
      <c r="AQ44" s="383" t="s">
        <v>670</v>
      </c>
      <c r="AR44" s="383" t="s">
        <v>984</v>
      </c>
      <c r="AS44" s="383" t="s">
        <v>670</v>
      </c>
      <c r="AT44" s="383" t="s">
        <v>670</v>
      </c>
      <c r="AU44" s="383" t="s">
        <v>670</v>
      </c>
      <c r="AV44" s="383" t="s">
        <v>670</v>
      </c>
      <c r="AW44" s="383" t="s">
        <v>670</v>
      </c>
      <c r="AX44" s="383" t="s">
        <v>984</v>
      </c>
    </row>
    <row r="45" spans="1:50" ht="12.75">
      <c r="A45" s="105" t="s">
        <v>1338</v>
      </c>
      <c r="B45" s="105" t="s">
        <v>2548</v>
      </c>
      <c r="D45" s="185" t="s">
        <v>2549</v>
      </c>
      <c r="E45" s="185" t="s">
        <v>2550</v>
      </c>
      <c r="F45" s="185" t="s">
        <v>2860</v>
      </c>
      <c r="G45" s="185" t="s">
        <v>2551</v>
      </c>
      <c r="H45" s="383">
        <v>0.3541666666666667</v>
      </c>
      <c r="I45" s="107" t="s">
        <v>1877</v>
      </c>
      <c r="K45" s="108">
        <v>1</v>
      </c>
      <c r="L45" s="105">
        <v>1</v>
      </c>
      <c r="M45" s="105">
        <v>18</v>
      </c>
      <c r="N45" s="105">
        <v>8</v>
      </c>
      <c r="S45" s="108">
        <v>1</v>
      </c>
      <c r="T45" s="105">
        <v>1</v>
      </c>
      <c r="U45" s="105">
        <v>15</v>
      </c>
      <c r="V45" s="105">
        <v>17</v>
      </c>
      <c r="AI45" s="187">
        <f t="shared" si="4"/>
        <v>2</v>
      </c>
      <c r="AJ45" s="188">
        <f t="shared" si="5"/>
        <v>2</v>
      </c>
      <c r="AK45" s="188">
        <f t="shared" si="6"/>
        <v>33</v>
      </c>
      <c r="AL45" s="189">
        <f t="shared" si="7"/>
        <v>25</v>
      </c>
      <c r="AM45" s="383" t="s">
        <v>2552</v>
      </c>
      <c r="AN45" s="383" t="s">
        <v>2552</v>
      </c>
      <c r="AO45" s="383" t="s">
        <v>2552</v>
      </c>
      <c r="AP45" s="383" t="s">
        <v>2552</v>
      </c>
      <c r="AQ45" s="383" t="s">
        <v>2553</v>
      </c>
      <c r="AR45" s="383" t="s">
        <v>984</v>
      </c>
      <c r="AS45" s="383" t="s">
        <v>984</v>
      </c>
      <c r="AT45" s="383" t="s">
        <v>984</v>
      </c>
      <c r="AU45" s="383" t="s">
        <v>984</v>
      </c>
      <c r="AV45" s="383" t="s">
        <v>984</v>
      </c>
      <c r="AW45" s="383" t="s">
        <v>984</v>
      </c>
      <c r="AX45" s="383" t="s">
        <v>984</v>
      </c>
    </row>
    <row r="46" spans="2:50" ht="12.75">
      <c r="B46" s="105" t="s">
        <v>2130</v>
      </c>
      <c r="D46" s="185" t="s">
        <v>2554</v>
      </c>
      <c r="E46" s="185" t="s">
        <v>2742</v>
      </c>
      <c r="F46" s="185" t="s">
        <v>2743</v>
      </c>
      <c r="G46" s="185" t="s">
        <v>2744</v>
      </c>
      <c r="H46" s="383">
        <v>0.3958333333333333</v>
      </c>
      <c r="I46" s="107" t="s">
        <v>2761</v>
      </c>
      <c r="J46" s="383" t="s">
        <v>2655</v>
      </c>
      <c r="S46" s="108">
        <v>2</v>
      </c>
      <c r="T46" s="105">
        <v>1</v>
      </c>
      <c r="U46" s="105">
        <v>14</v>
      </c>
      <c r="V46" s="105">
        <v>15</v>
      </c>
      <c r="AI46" s="187">
        <f t="shared" si="4"/>
        <v>2</v>
      </c>
      <c r="AJ46" s="188">
        <f t="shared" si="5"/>
        <v>1</v>
      </c>
      <c r="AK46" s="188">
        <f t="shared" si="6"/>
        <v>14</v>
      </c>
      <c r="AL46" s="189">
        <f t="shared" si="7"/>
        <v>15</v>
      </c>
      <c r="AM46" s="383" t="s">
        <v>984</v>
      </c>
      <c r="AN46" s="383" t="s">
        <v>984</v>
      </c>
      <c r="AO46" s="383" t="s">
        <v>984</v>
      </c>
      <c r="AP46" s="383" t="s">
        <v>2683</v>
      </c>
      <c r="AQ46" s="383" t="s">
        <v>2068</v>
      </c>
      <c r="AR46" s="383" t="s">
        <v>2352</v>
      </c>
      <c r="AS46" s="383" t="s">
        <v>984</v>
      </c>
      <c r="AT46" s="383" t="s">
        <v>984</v>
      </c>
      <c r="AU46" s="383" t="s">
        <v>984</v>
      </c>
      <c r="AV46" s="383" t="s">
        <v>2683</v>
      </c>
      <c r="AW46" s="383" t="s">
        <v>2068</v>
      </c>
      <c r="AX46" s="383" t="s">
        <v>2352</v>
      </c>
    </row>
    <row r="47" spans="2:50" ht="12.75">
      <c r="B47" s="105" t="s">
        <v>2745</v>
      </c>
      <c r="D47" s="185" t="s">
        <v>2746</v>
      </c>
      <c r="E47" s="190" t="s">
        <v>2747</v>
      </c>
      <c r="F47" s="185" t="s">
        <v>2748</v>
      </c>
      <c r="G47" s="190" t="s">
        <v>2927</v>
      </c>
      <c r="H47" s="383">
        <v>0.4375</v>
      </c>
      <c r="I47" s="107" t="s">
        <v>2928</v>
      </c>
      <c r="J47" s="383" t="s">
        <v>2655</v>
      </c>
      <c r="W47" s="108">
        <v>1</v>
      </c>
      <c r="X47" s="105">
        <v>1</v>
      </c>
      <c r="Y47" s="105">
        <v>14</v>
      </c>
      <c r="Z47" s="105">
        <v>14</v>
      </c>
      <c r="AI47" s="187">
        <f t="shared" si="4"/>
        <v>1</v>
      </c>
      <c r="AJ47" s="188">
        <f t="shared" si="5"/>
        <v>1</v>
      </c>
      <c r="AK47" s="188">
        <f t="shared" si="6"/>
        <v>14</v>
      </c>
      <c r="AL47" s="189">
        <f t="shared" si="7"/>
        <v>14</v>
      </c>
      <c r="AM47" s="383" t="s">
        <v>2141</v>
      </c>
      <c r="AN47" s="383" t="s">
        <v>984</v>
      </c>
      <c r="AO47" s="383" t="s">
        <v>984</v>
      </c>
      <c r="AP47" s="383" t="s">
        <v>2666</v>
      </c>
      <c r="AQ47" s="383" t="s">
        <v>984</v>
      </c>
      <c r="AR47" s="383" t="s">
        <v>2044</v>
      </c>
      <c r="AS47" s="383" t="s">
        <v>2141</v>
      </c>
      <c r="AT47" s="383" t="s">
        <v>984</v>
      </c>
      <c r="AU47" s="383" t="s">
        <v>984</v>
      </c>
      <c r="AV47" s="383" t="s">
        <v>2666</v>
      </c>
      <c r="AW47" s="383" t="s">
        <v>984</v>
      </c>
      <c r="AX47" s="383" t="s">
        <v>2044</v>
      </c>
    </row>
    <row r="48" spans="2:50" ht="12.75">
      <c r="B48" s="105" t="s">
        <v>2159</v>
      </c>
      <c r="D48" s="185" t="s">
        <v>2929</v>
      </c>
      <c r="E48" s="185" t="s">
        <v>2930</v>
      </c>
      <c r="F48" s="185" t="s">
        <v>2931</v>
      </c>
      <c r="G48" s="185" t="s">
        <v>2932</v>
      </c>
      <c r="H48" s="383">
        <v>0.375</v>
      </c>
      <c r="I48" s="107" t="s">
        <v>1972</v>
      </c>
      <c r="J48" s="383" t="s">
        <v>2655</v>
      </c>
      <c r="O48" s="108">
        <v>1</v>
      </c>
      <c r="P48" s="105">
        <v>1</v>
      </c>
      <c r="Q48" s="105">
        <v>7</v>
      </c>
      <c r="R48" s="105">
        <v>21</v>
      </c>
      <c r="AI48" s="187">
        <f t="shared" si="4"/>
        <v>1</v>
      </c>
      <c r="AJ48" s="188">
        <f t="shared" si="5"/>
        <v>1</v>
      </c>
      <c r="AK48" s="188">
        <f t="shared" si="6"/>
        <v>7</v>
      </c>
      <c r="AL48" s="189">
        <f t="shared" si="7"/>
        <v>21</v>
      </c>
      <c r="AM48" s="383" t="s">
        <v>1973</v>
      </c>
      <c r="AN48" s="383" t="s">
        <v>2933</v>
      </c>
      <c r="AO48" s="383" t="s">
        <v>984</v>
      </c>
      <c r="AP48" s="383" t="s">
        <v>984</v>
      </c>
      <c r="AQ48" s="383" t="s">
        <v>984</v>
      </c>
      <c r="AR48" s="383" t="s">
        <v>2044</v>
      </c>
      <c r="AS48" s="383" t="s">
        <v>1973</v>
      </c>
      <c r="AT48" s="383" t="s">
        <v>2933</v>
      </c>
      <c r="AU48" s="383" t="s">
        <v>984</v>
      </c>
      <c r="AV48" s="383" t="s">
        <v>984</v>
      </c>
      <c r="AW48" s="383" t="s">
        <v>984</v>
      </c>
      <c r="AX48" s="383" t="s">
        <v>2044</v>
      </c>
    </row>
    <row r="49" spans="1:50" ht="12.75">
      <c r="A49" s="105" t="s">
        <v>1338</v>
      </c>
      <c r="B49" s="105" t="s">
        <v>2934</v>
      </c>
      <c r="D49" s="185" t="s">
        <v>2935</v>
      </c>
      <c r="E49" s="185" t="s">
        <v>2936</v>
      </c>
      <c r="F49" s="185" t="s">
        <v>2937</v>
      </c>
      <c r="G49" s="185" t="s">
        <v>2938</v>
      </c>
      <c r="H49" s="383" t="s">
        <v>2939</v>
      </c>
      <c r="I49" s="107" t="s">
        <v>2863</v>
      </c>
      <c r="J49" s="383" t="s">
        <v>2655</v>
      </c>
      <c r="K49" s="108">
        <v>2</v>
      </c>
      <c r="L49" s="105">
        <v>3</v>
      </c>
      <c r="M49" s="105">
        <v>98</v>
      </c>
      <c r="N49" s="105">
        <v>127</v>
      </c>
      <c r="S49" s="108">
        <v>3</v>
      </c>
      <c r="T49" s="105">
        <v>3</v>
      </c>
      <c r="U49" s="105">
        <v>80</v>
      </c>
      <c r="V49" s="105">
        <v>85</v>
      </c>
      <c r="AA49" s="108">
        <v>3</v>
      </c>
      <c r="AB49" s="105">
        <v>2</v>
      </c>
      <c r="AC49" s="105">
        <v>70</v>
      </c>
      <c r="AD49" s="105">
        <v>53</v>
      </c>
      <c r="AI49" s="187">
        <f t="shared" si="4"/>
        <v>8</v>
      </c>
      <c r="AJ49" s="188">
        <f t="shared" si="5"/>
        <v>8</v>
      </c>
      <c r="AK49" s="188">
        <f t="shared" si="6"/>
        <v>248</v>
      </c>
      <c r="AL49" s="189">
        <f t="shared" si="7"/>
        <v>265</v>
      </c>
      <c r="AM49" s="383" t="s">
        <v>984</v>
      </c>
      <c r="AN49" s="383" t="s">
        <v>2940</v>
      </c>
      <c r="AO49" s="383" t="s">
        <v>2940</v>
      </c>
      <c r="AP49" s="383" t="s">
        <v>984</v>
      </c>
      <c r="AQ49" s="383" t="s">
        <v>2940</v>
      </c>
      <c r="AR49" s="383" t="s">
        <v>2941</v>
      </c>
      <c r="AS49" s="383" t="s">
        <v>984</v>
      </c>
      <c r="AT49" s="383" t="s">
        <v>2940</v>
      </c>
      <c r="AU49" s="383" t="s">
        <v>2940</v>
      </c>
      <c r="AV49" s="383" t="s">
        <v>984</v>
      </c>
      <c r="AW49" s="383" t="s">
        <v>2940</v>
      </c>
      <c r="AX49" s="383" t="s">
        <v>984</v>
      </c>
    </row>
    <row r="50" spans="1:50" ht="24.75">
      <c r="A50" s="105" t="s">
        <v>1338</v>
      </c>
      <c r="B50" s="105" t="s">
        <v>2677</v>
      </c>
      <c r="D50" s="185" t="s">
        <v>2942</v>
      </c>
      <c r="E50" s="185" t="s">
        <v>2943</v>
      </c>
      <c r="F50" s="185" t="s">
        <v>2944</v>
      </c>
      <c r="G50" s="185" t="s">
        <v>2945</v>
      </c>
      <c r="H50" s="383">
        <v>0.5</v>
      </c>
      <c r="I50" s="107" t="s">
        <v>2761</v>
      </c>
      <c r="J50" s="383" t="s">
        <v>2655</v>
      </c>
      <c r="S50" s="108">
        <v>1</v>
      </c>
      <c r="T50" s="105">
        <v>1</v>
      </c>
      <c r="U50" s="105">
        <v>17</v>
      </c>
      <c r="V50" s="105">
        <v>23</v>
      </c>
      <c r="AI50" s="187">
        <f t="shared" si="4"/>
        <v>1</v>
      </c>
      <c r="AJ50" s="188">
        <f t="shared" si="5"/>
        <v>1</v>
      </c>
      <c r="AK50" s="188">
        <f t="shared" si="6"/>
        <v>17</v>
      </c>
      <c r="AL50" s="189">
        <f t="shared" si="7"/>
        <v>23</v>
      </c>
      <c r="AM50" s="383" t="s">
        <v>2946</v>
      </c>
      <c r="AN50" s="383" t="s">
        <v>984</v>
      </c>
      <c r="AO50" s="383" t="s">
        <v>2751</v>
      </c>
      <c r="AP50" s="383" t="s">
        <v>2344</v>
      </c>
      <c r="AQ50" s="383" t="s">
        <v>984</v>
      </c>
      <c r="AR50" s="383" t="s">
        <v>2352</v>
      </c>
      <c r="AS50" s="383" t="s">
        <v>2946</v>
      </c>
      <c r="AT50" s="383" t="s">
        <v>984</v>
      </c>
      <c r="AU50" s="383" t="s">
        <v>2751</v>
      </c>
      <c r="AV50" s="383" t="s">
        <v>2344</v>
      </c>
      <c r="AW50" s="383" t="s">
        <v>984</v>
      </c>
      <c r="AX50" s="383" t="s">
        <v>2352</v>
      </c>
    </row>
    <row r="51" spans="1:50" ht="24.75">
      <c r="A51" s="105" t="s">
        <v>1338</v>
      </c>
      <c r="B51" s="105" t="s">
        <v>2947</v>
      </c>
      <c r="D51" s="185" t="s">
        <v>2948</v>
      </c>
      <c r="E51" s="190" t="s">
        <v>2949</v>
      </c>
      <c r="F51" s="185" t="s">
        <v>2950</v>
      </c>
      <c r="G51" s="190" t="s">
        <v>2951</v>
      </c>
      <c r="H51" s="383" t="s">
        <v>2952</v>
      </c>
      <c r="I51" s="107" t="s">
        <v>2953</v>
      </c>
      <c r="J51" s="383" t="s">
        <v>2655</v>
      </c>
      <c r="K51" s="108">
        <v>2</v>
      </c>
      <c r="L51" s="105">
        <v>5</v>
      </c>
      <c r="M51" s="105">
        <v>100</v>
      </c>
      <c r="N51" s="105">
        <v>203</v>
      </c>
      <c r="O51" s="108">
        <v>3</v>
      </c>
      <c r="P51" s="105">
        <v>5</v>
      </c>
      <c r="Q51" s="105">
        <v>75</v>
      </c>
      <c r="R51" s="105">
        <v>143</v>
      </c>
      <c r="S51" s="108">
        <v>3</v>
      </c>
      <c r="T51" s="105">
        <v>2</v>
      </c>
      <c r="U51" s="105">
        <v>108</v>
      </c>
      <c r="V51" s="105">
        <v>70</v>
      </c>
      <c r="AA51" s="108">
        <v>5</v>
      </c>
      <c r="AB51" s="105">
        <v>5</v>
      </c>
      <c r="AC51" s="105">
        <v>190</v>
      </c>
      <c r="AD51" s="105">
        <v>196</v>
      </c>
      <c r="AI51" s="187">
        <f t="shared" si="4"/>
        <v>13</v>
      </c>
      <c r="AJ51" s="188">
        <f t="shared" si="5"/>
        <v>17</v>
      </c>
      <c r="AK51" s="188">
        <f t="shared" si="6"/>
        <v>473</v>
      </c>
      <c r="AL51" s="189">
        <f t="shared" si="7"/>
        <v>612</v>
      </c>
      <c r="AM51" s="383" t="s">
        <v>2954</v>
      </c>
      <c r="AN51" s="383" t="s">
        <v>2954</v>
      </c>
      <c r="AO51" s="383" t="s">
        <v>2954</v>
      </c>
      <c r="AP51" s="383" t="s">
        <v>2955</v>
      </c>
      <c r="AQ51" s="383" t="s">
        <v>2954</v>
      </c>
      <c r="AR51" s="383" t="s">
        <v>2956</v>
      </c>
      <c r="AS51" s="383" t="s">
        <v>2954</v>
      </c>
      <c r="AT51" s="383" t="s">
        <v>2954</v>
      </c>
      <c r="AU51" s="383" t="s">
        <v>2954</v>
      </c>
      <c r="AV51" s="383" t="s">
        <v>2955</v>
      </c>
      <c r="AW51" s="383" t="s">
        <v>2954</v>
      </c>
      <c r="AX51" s="383" t="s">
        <v>2956</v>
      </c>
    </row>
    <row r="52" spans="1:50" ht="24.75">
      <c r="A52" s="105" t="s">
        <v>1338</v>
      </c>
      <c r="B52" s="105" t="s">
        <v>2957</v>
      </c>
      <c r="D52" s="185" t="s">
        <v>2775</v>
      </c>
      <c r="E52" s="185" t="s">
        <v>2776</v>
      </c>
      <c r="F52" s="185" t="s">
        <v>2347</v>
      </c>
      <c r="G52" s="190" t="s">
        <v>2777</v>
      </c>
      <c r="H52" s="383" t="s">
        <v>2778</v>
      </c>
      <c r="I52" s="107">
        <v>5</v>
      </c>
      <c r="J52" s="383" t="s">
        <v>2655</v>
      </c>
      <c r="K52" s="108">
        <v>6</v>
      </c>
      <c r="L52" s="105">
        <v>10</v>
      </c>
      <c r="M52" s="105">
        <v>200</v>
      </c>
      <c r="N52" s="105">
        <v>299</v>
      </c>
      <c r="O52" s="108">
        <v>6</v>
      </c>
      <c r="P52" s="105">
        <v>6</v>
      </c>
      <c r="Q52" s="105">
        <v>300</v>
      </c>
      <c r="R52" s="105">
        <v>310</v>
      </c>
      <c r="S52" s="108">
        <v>6</v>
      </c>
      <c r="T52" s="105">
        <v>8</v>
      </c>
      <c r="U52" s="105">
        <v>275</v>
      </c>
      <c r="V52" s="105">
        <v>350</v>
      </c>
      <c r="W52" s="108">
        <v>4</v>
      </c>
      <c r="X52" s="105">
        <v>6</v>
      </c>
      <c r="Y52" s="105">
        <v>190</v>
      </c>
      <c r="Z52" s="105">
        <v>292</v>
      </c>
      <c r="AA52" s="108">
        <v>5</v>
      </c>
      <c r="AB52" s="105">
        <v>6</v>
      </c>
      <c r="AC52" s="105">
        <v>270</v>
      </c>
      <c r="AD52" s="105">
        <v>312</v>
      </c>
      <c r="AI52" s="187">
        <f t="shared" si="4"/>
        <v>27</v>
      </c>
      <c r="AJ52" s="188">
        <f t="shared" si="5"/>
        <v>36</v>
      </c>
      <c r="AK52" s="188">
        <f t="shared" si="6"/>
        <v>1235</v>
      </c>
      <c r="AL52" s="189">
        <f t="shared" si="7"/>
        <v>1563</v>
      </c>
      <c r="AM52" s="383" t="s">
        <v>2351</v>
      </c>
      <c r="AN52" s="383" t="s">
        <v>2309</v>
      </c>
      <c r="AO52" s="383" t="s">
        <v>2310</v>
      </c>
      <c r="AP52" s="383" t="s">
        <v>2310</v>
      </c>
      <c r="AQ52" s="383" t="s">
        <v>2310</v>
      </c>
      <c r="AR52" s="383" t="s">
        <v>2779</v>
      </c>
      <c r="AS52" s="383" t="s">
        <v>2351</v>
      </c>
      <c r="AT52" s="383" t="s">
        <v>2309</v>
      </c>
      <c r="AU52" s="383" t="s">
        <v>2310</v>
      </c>
      <c r="AV52" s="383" t="s">
        <v>2310</v>
      </c>
      <c r="AW52" s="383" t="s">
        <v>2310</v>
      </c>
      <c r="AX52" s="383" t="s">
        <v>2779</v>
      </c>
    </row>
    <row r="53" spans="1:50" ht="24.75">
      <c r="A53" s="105" t="s">
        <v>1338</v>
      </c>
      <c r="B53" s="105" t="s">
        <v>2780</v>
      </c>
      <c r="D53" s="185" t="s">
        <v>2781</v>
      </c>
      <c r="E53" s="190" t="s">
        <v>2782</v>
      </c>
      <c r="F53" s="185" t="s">
        <v>2347</v>
      </c>
      <c r="G53" s="185" t="s">
        <v>2783</v>
      </c>
      <c r="H53" s="383" t="s">
        <v>2784</v>
      </c>
      <c r="I53" s="107" t="s">
        <v>2785</v>
      </c>
      <c r="K53" s="108">
        <v>1</v>
      </c>
      <c r="L53" s="105">
        <v>1</v>
      </c>
      <c r="M53" s="105">
        <v>25</v>
      </c>
      <c r="N53" s="105">
        <v>27</v>
      </c>
      <c r="O53" s="108">
        <v>1</v>
      </c>
      <c r="P53" s="105">
        <v>1</v>
      </c>
      <c r="Q53" s="105">
        <v>50</v>
      </c>
      <c r="R53" s="105">
        <v>49</v>
      </c>
      <c r="S53" s="108">
        <v>1</v>
      </c>
      <c r="T53" s="105">
        <v>1</v>
      </c>
      <c r="U53" s="105">
        <v>40</v>
      </c>
      <c r="V53" s="105">
        <v>33</v>
      </c>
      <c r="AA53" s="108">
        <v>2</v>
      </c>
      <c r="AB53" s="105">
        <v>2</v>
      </c>
      <c r="AC53" s="105">
        <v>40</v>
      </c>
      <c r="AD53" s="105">
        <v>36</v>
      </c>
      <c r="AI53" s="187">
        <f t="shared" si="4"/>
        <v>5</v>
      </c>
      <c r="AJ53" s="188">
        <f t="shared" si="5"/>
        <v>5</v>
      </c>
      <c r="AK53" s="188">
        <f t="shared" si="6"/>
        <v>155</v>
      </c>
      <c r="AL53" s="189">
        <f t="shared" si="7"/>
        <v>145</v>
      </c>
      <c r="AM53" s="383" t="s">
        <v>2042</v>
      </c>
      <c r="AN53" s="383" t="s">
        <v>2042</v>
      </c>
      <c r="AO53" s="383" t="s">
        <v>2042</v>
      </c>
      <c r="AP53" s="383" t="s">
        <v>2042</v>
      </c>
      <c r="AQ53" s="383" t="s">
        <v>2675</v>
      </c>
      <c r="AR53" s="383" t="s">
        <v>2152</v>
      </c>
      <c r="AS53" s="383" t="s">
        <v>2042</v>
      </c>
      <c r="AT53" s="383" t="s">
        <v>2042</v>
      </c>
      <c r="AU53" s="383" t="s">
        <v>2042</v>
      </c>
      <c r="AV53" s="383" t="s">
        <v>2042</v>
      </c>
      <c r="AW53" s="383" t="s">
        <v>2675</v>
      </c>
      <c r="AX53" s="383" t="s">
        <v>2152</v>
      </c>
    </row>
    <row r="54" spans="2:50" ht="24.75">
      <c r="B54" s="105" t="s">
        <v>2786</v>
      </c>
      <c r="D54" s="185" t="s">
        <v>2412</v>
      </c>
      <c r="E54" s="190" t="s">
        <v>2220</v>
      </c>
      <c r="F54" s="185" t="s">
        <v>2347</v>
      </c>
      <c r="G54" s="185" t="s">
        <v>2221</v>
      </c>
      <c r="H54" s="383">
        <v>0.5729166666666666</v>
      </c>
      <c r="I54" s="107" t="s">
        <v>1972</v>
      </c>
      <c r="J54" s="383" t="s">
        <v>2222</v>
      </c>
      <c r="O54" s="108">
        <v>1</v>
      </c>
      <c r="P54" s="105">
        <v>1</v>
      </c>
      <c r="Q54" s="105">
        <v>2</v>
      </c>
      <c r="R54" s="105">
        <v>1</v>
      </c>
      <c r="AI54" s="187">
        <f t="shared" si="4"/>
        <v>1</v>
      </c>
      <c r="AJ54" s="188">
        <f t="shared" si="5"/>
        <v>1</v>
      </c>
      <c r="AK54" s="188">
        <f t="shared" si="6"/>
        <v>2</v>
      </c>
      <c r="AL54" s="189">
        <f t="shared" si="7"/>
        <v>1</v>
      </c>
      <c r="AM54" s="383" t="s">
        <v>2223</v>
      </c>
      <c r="AN54" s="383" t="s">
        <v>2224</v>
      </c>
      <c r="AO54" s="383" t="s">
        <v>2223</v>
      </c>
      <c r="AP54" s="383" t="s">
        <v>2224</v>
      </c>
      <c r="AQ54" s="383" t="s">
        <v>2223</v>
      </c>
      <c r="AR54" s="383" t="s">
        <v>984</v>
      </c>
      <c r="AS54" s="383" t="s">
        <v>984</v>
      </c>
      <c r="AT54" s="383" t="s">
        <v>984</v>
      </c>
      <c r="AU54" s="383" t="s">
        <v>984</v>
      </c>
      <c r="AV54" s="383" t="s">
        <v>984</v>
      </c>
      <c r="AW54" s="383" t="s">
        <v>984</v>
      </c>
      <c r="AX54" s="383" t="s">
        <v>984</v>
      </c>
    </row>
    <row r="55" spans="1:50" ht="12.75">
      <c r="A55" s="105" t="s">
        <v>1338</v>
      </c>
      <c r="B55" s="105" t="s">
        <v>2225</v>
      </c>
      <c r="D55" s="185" t="s">
        <v>2226</v>
      </c>
      <c r="E55" s="190" t="s">
        <v>2227</v>
      </c>
      <c r="F55" s="185" t="s">
        <v>2228</v>
      </c>
      <c r="G55" s="185" t="s">
        <v>2229</v>
      </c>
      <c r="H55" s="383">
        <v>0.3541666666666667</v>
      </c>
      <c r="I55" s="107" t="s">
        <v>2761</v>
      </c>
      <c r="J55" s="383" t="s">
        <v>2655</v>
      </c>
      <c r="S55" s="108">
        <v>1</v>
      </c>
      <c r="T55" s="105">
        <v>1</v>
      </c>
      <c r="U55" s="105">
        <v>18</v>
      </c>
      <c r="V55" s="105">
        <v>20</v>
      </c>
      <c r="AI55" s="187">
        <f t="shared" si="4"/>
        <v>1</v>
      </c>
      <c r="AJ55" s="188">
        <f t="shared" si="5"/>
        <v>1</v>
      </c>
      <c r="AK55" s="188">
        <f t="shared" si="6"/>
        <v>18</v>
      </c>
      <c r="AL55" s="189">
        <f t="shared" si="7"/>
        <v>20</v>
      </c>
      <c r="AM55" s="105" t="s">
        <v>984</v>
      </c>
      <c r="AN55" s="383" t="s">
        <v>2425</v>
      </c>
      <c r="AO55" s="383" t="s">
        <v>2751</v>
      </c>
      <c r="AP55" s="383" t="s">
        <v>2425</v>
      </c>
      <c r="AQ55" s="383" t="s">
        <v>2493</v>
      </c>
      <c r="AR55" s="383" t="s">
        <v>2426</v>
      </c>
      <c r="AS55" s="105" t="s">
        <v>984</v>
      </c>
      <c r="AT55" s="383" t="s">
        <v>2425</v>
      </c>
      <c r="AU55" s="383" t="s">
        <v>2751</v>
      </c>
      <c r="AV55" s="383" t="s">
        <v>2425</v>
      </c>
      <c r="AW55" s="383" t="s">
        <v>2493</v>
      </c>
      <c r="AX55" s="383" t="s">
        <v>2426</v>
      </c>
    </row>
    <row r="56" spans="1:50" ht="12.75">
      <c r="A56" s="105" t="s">
        <v>1338</v>
      </c>
      <c r="B56" s="105" t="s">
        <v>2427</v>
      </c>
      <c r="D56" s="185" t="s">
        <v>2428</v>
      </c>
      <c r="E56" s="185" t="s">
        <v>2429</v>
      </c>
      <c r="F56" s="185" t="s">
        <v>2430</v>
      </c>
      <c r="G56" s="190" t="s">
        <v>2431</v>
      </c>
      <c r="H56" s="383" t="s">
        <v>2236</v>
      </c>
      <c r="I56" s="107" t="s">
        <v>2237</v>
      </c>
      <c r="J56" s="383" t="s">
        <v>2655</v>
      </c>
      <c r="O56" s="108">
        <v>2</v>
      </c>
      <c r="P56" s="105">
        <v>2</v>
      </c>
      <c r="Q56" s="105">
        <v>45</v>
      </c>
      <c r="R56" s="105">
        <v>46</v>
      </c>
      <c r="S56" s="108">
        <v>1</v>
      </c>
      <c r="T56" s="105">
        <v>2</v>
      </c>
      <c r="U56" s="105">
        <v>53</v>
      </c>
      <c r="V56" s="105">
        <v>104</v>
      </c>
      <c r="W56" s="108">
        <v>1</v>
      </c>
      <c r="X56" s="105">
        <v>1</v>
      </c>
      <c r="Y56" s="105">
        <v>24</v>
      </c>
      <c r="Z56" s="105">
        <v>16</v>
      </c>
      <c r="AI56" s="187">
        <f t="shared" si="4"/>
        <v>4</v>
      </c>
      <c r="AJ56" s="188">
        <f t="shared" si="5"/>
        <v>5</v>
      </c>
      <c r="AK56" s="188">
        <f t="shared" si="6"/>
        <v>122</v>
      </c>
      <c r="AL56" s="189">
        <f t="shared" si="7"/>
        <v>166</v>
      </c>
      <c r="AM56" s="383" t="s">
        <v>984</v>
      </c>
      <c r="AN56" s="383" t="s">
        <v>2683</v>
      </c>
      <c r="AO56" s="383" t="s">
        <v>2068</v>
      </c>
      <c r="AP56" s="383" t="s">
        <v>2683</v>
      </c>
      <c r="AQ56" s="383" t="s">
        <v>984</v>
      </c>
      <c r="AR56" s="383" t="s">
        <v>2044</v>
      </c>
      <c r="AS56" s="383" t="s">
        <v>984</v>
      </c>
      <c r="AT56" s="383" t="s">
        <v>2683</v>
      </c>
      <c r="AU56" s="383" t="s">
        <v>2068</v>
      </c>
      <c r="AV56" s="383" t="s">
        <v>2683</v>
      </c>
      <c r="AW56" s="383" t="s">
        <v>984</v>
      </c>
      <c r="AX56" s="383" t="s">
        <v>2044</v>
      </c>
    </row>
    <row r="57" spans="2:50" ht="12.75">
      <c r="B57" s="105" t="s">
        <v>2238</v>
      </c>
      <c r="D57" s="185" t="s">
        <v>2239</v>
      </c>
      <c r="E57" s="190" t="s">
        <v>2240</v>
      </c>
      <c r="F57" s="185" t="s">
        <v>2241</v>
      </c>
      <c r="G57" s="185" t="s">
        <v>2242</v>
      </c>
      <c r="H57" s="383">
        <v>0.4166666666666667</v>
      </c>
      <c r="I57" s="107" t="s">
        <v>2243</v>
      </c>
      <c r="J57" s="383" t="s">
        <v>2244</v>
      </c>
      <c r="W57" s="108">
        <v>1</v>
      </c>
      <c r="X57" s="105">
        <v>1</v>
      </c>
      <c r="Y57" s="105">
        <v>18</v>
      </c>
      <c r="Z57" s="105">
        <v>18</v>
      </c>
      <c r="AI57" s="187">
        <f t="shared" si="4"/>
        <v>1</v>
      </c>
      <c r="AJ57" s="188">
        <f t="shared" si="5"/>
        <v>1</v>
      </c>
      <c r="AK57" s="188">
        <f t="shared" si="6"/>
        <v>18</v>
      </c>
      <c r="AL57" s="189">
        <f t="shared" si="7"/>
        <v>18</v>
      </c>
      <c r="AM57" s="383" t="s">
        <v>670</v>
      </c>
      <c r="AN57" s="383" t="s">
        <v>670</v>
      </c>
      <c r="AO57" s="383" t="s">
        <v>670</v>
      </c>
      <c r="AP57" s="383" t="s">
        <v>670</v>
      </c>
      <c r="AQ57" s="383" t="s">
        <v>670</v>
      </c>
      <c r="AR57" s="383" t="s">
        <v>984</v>
      </c>
      <c r="AS57" s="383" t="s">
        <v>670</v>
      </c>
      <c r="AT57" s="383" t="s">
        <v>670</v>
      </c>
      <c r="AU57" s="383" t="s">
        <v>670</v>
      </c>
      <c r="AV57" s="383" t="s">
        <v>670</v>
      </c>
      <c r="AW57" s="383" t="s">
        <v>670</v>
      </c>
      <c r="AX57" s="383" t="s">
        <v>984</v>
      </c>
    </row>
    <row r="58" spans="2:50" ht="12.75">
      <c r="B58" s="105" t="s">
        <v>2503</v>
      </c>
      <c r="D58" s="185" t="s">
        <v>2438</v>
      </c>
      <c r="E58" s="185" t="s">
        <v>2439</v>
      </c>
      <c r="F58" s="185" t="s">
        <v>2440</v>
      </c>
      <c r="G58" s="185" t="s">
        <v>2441</v>
      </c>
      <c r="H58" s="383">
        <v>0.4791666666666667</v>
      </c>
      <c r="I58" s="107" t="s">
        <v>2761</v>
      </c>
      <c r="J58" s="383" t="s">
        <v>2655</v>
      </c>
      <c r="S58" s="108">
        <v>1</v>
      </c>
      <c r="T58" s="105">
        <v>1</v>
      </c>
      <c r="U58" s="105">
        <v>22</v>
      </c>
      <c r="V58" s="105">
        <v>35</v>
      </c>
      <c r="AI58" s="187">
        <f t="shared" si="4"/>
        <v>1</v>
      </c>
      <c r="AJ58" s="188">
        <f t="shared" si="5"/>
        <v>1</v>
      </c>
      <c r="AK58" s="188">
        <f t="shared" si="6"/>
        <v>22</v>
      </c>
      <c r="AL58" s="189">
        <f t="shared" si="7"/>
        <v>35</v>
      </c>
      <c r="AM58" s="383" t="s">
        <v>984</v>
      </c>
      <c r="AN58" s="383" t="s">
        <v>2751</v>
      </c>
      <c r="AO58" s="383" t="s">
        <v>2750</v>
      </c>
      <c r="AP58" s="383" t="s">
        <v>2492</v>
      </c>
      <c r="AQ58" s="383" t="s">
        <v>984</v>
      </c>
      <c r="AR58" s="383" t="s">
        <v>2590</v>
      </c>
      <c r="AS58" s="383" t="s">
        <v>984</v>
      </c>
      <c r="AT58" s="383" t="s">
        <v>2751</v>
      </c>
      <c r="AU58" s="383" t="s">
        <v>2750</v>
      </c>
      <c r="AV58" s="383" t="s">
        <v>2492</v>
      </c>
      <c r="AW58" s="383" t="s">
        <v>984</v>
      </c>
      <c r="AX58" s="383" t="s">
        <v>2590</v>
      </c>
    </row>
    <row r="59" spans="1:50" ht="12.75">
      <c r="A59" s="105" t="s">
        <v>1338</v>
      </c>
      <c r="B59" s="105" t="s">
        <v>2442</v>
      </c>
      <c r="D59" s="185" t="s">
        <v>2443</v>
      </c>
      <c r="E59" s="190" t="s">
        <v>2444</v>
      </c>
      <c r="F59" s="185" t="s">
        <v>2445</v>
      </c>
      <c r="G59" s="185" t="s">
        <v>2446</v>
      </c>
      <c r="H59" s="383">
        <v>0.3541666666666667</v>
      </c>
      <c r="I59" s="107" t="s">
        <v>2447</v>
      </c>
      <c r="J59" s="383" t="s">
        <v>2655</v>
      </c>
      <c r="K59" s="108">
        <v>1</v>
      </c>
      <c r="L59" s="105">
        <v>1</v>
      </c>
      <c r="M59" s="105">
        <v>30</v>
      </c>
      <c r="N59" s="105">
        <v>30</v>
      </c>
      <c r="S59" s="108">
        <v>1</v>
      </c>
      <c r="T59" s="105">
        <v>1</v>
      </c>
      <c r="U59" s="105">
        <v>23</v>
      </c>
      <c r="V59" s="105">
        <v>36</v>
      </c>
      <c r="AI59" s="187">
        <f t="shared" si="4"/>
        <v>2</v>
      </c>
      <c r="AJ59" s="188">
        <f t="shared" si="5"/>
        <v>2</v>
      </c>
      <c r="AK59" s="188">
        <f t="shared" si="6"/>
        <v>53</v>
      </c>
      <c r="AL59" s="189">
        <f t="shared" si="7"/>
        <v>66</v>
      </c>
      <c r="AM59" s="383" t="s">
        <v>984</v>
      </c>
      <c r="AN59" s="383" t="s">
        <v>2068</v>
      </c>
      <c r="AO59" s="383" t="s">
        <v>2344</v>
      </c>
      <c r="AP59" s="383" t="s">
        <v>2068</v>
      </c>
      <c r="AQ59" s="383" t="s">
        <v>2344</v>
      </c>
      <c r="AR59" s="383" t="s">
        <v>2660</v>
      </c>
      <c r="AS59" s="383" t="s">
        <v>984</v>
      </c>
      <c r="AT59" s="383" t="s">
        <v>2068</v>
      </c>
      <c r="AU59" s="383" t="s">
        <v>2344</v>
      </c>
      <c r="AV59" s="383" t="s">
        <v>2068</v>
      </c>
      <c r="AW59" s="383" t="s">
        <v>2344</v>
      </c>
      <c r="AX59" s="383" t="s">
        <v>2660</v>
      </c>
    </row>
    <row r="60" spans="1:50" ht="12.75">
      <c r="A60" s="105" t="s">
        <v>1338</v>
      </c>
      <c r="B60" s="105" t="s">
        <v>2448</v>
      </c>
      <c r="D60" s="185" t="s">
        <v>2449</v>
      </c>
      <c r="E60" s="185" t="s">
        <v>2450</v>
      </c>
      <c r="F60" s="185" t="s">
        <v>2637</v>
      </c>
      <c r="G60" s="190" t="s">
        <v>2638</v>
      </c>
      <c r="H60" s="383" t="s">
        <v>2639</v>
      </c>
      <c r="I60" s="107" t="s">
        <v>2640</v>
      </c>
      <c r="J60" s="383" t="s">
        <v>2655</v>
      </c>
      <c r="S60" s="108">
        <v>1</v>
      </c>
      <c r="T60" s="105">
        <v>2</v>
      </c>
      <c r="U60" s="105">
        <v>40</v>
      </c>
      <c r="V60" s="105">
        <v>97</v>
      </c>
      <c r="AA60" s="108">
        <v>1</v>
      </c>
      <c r="AB60" s="105">
        <v>1</v>
      </c>
      <c r="AC60" s="105">
        <v>20</v>
      </c>
      <c r="AD60" s="105">
        <v>19</v>
      </c>
      <c r="AI60" s="187">
        <f t="shared" si="4"/>
        <v>2</v>
      </c>
      <c r="AJ60" s="188">
        <f t="shared" si="5"/>
        <v>3</v>
      </c>
      <c r="AK60" s="188">
        <f t="shared" si="6"/>
        <v>60</v>
      </c>
      <c r="AL60" s="189">
        <f t="shared" si="7"/>
        <v>116</v>
      </c>
      <c r="AM60" s="383" t="s">
        <v>2493</v>
      </c>
      <c r="AN60" s="383" t="s">
        <v>984</v>
      </c>
      <c r="AO60" s="383" t="s">
        <v>2641</v>
      </c>
      <c r="AP60" s="383" t="s">
        <v>984</v>
      </c>
      <c r="AQ60" s="383" t="s">
        <v>984</v>
      </c>
      <c r="AR60" s="383" t="s">
        <v>2642</v>
      </c>
      <c r="AS60" s="383" t="s">
        <v>2493</v>
      </c>
      <c r="AT60" s="383" t="s">
        <v>984</v>
      </c>
      <c r="AU60" s="383" t="s">
        <v>2641</v>
      </c>
      <c r="AV60" s="383" t="s">
        <v>984</v>
      </c>
      <c r="AW60" s="383" t="s">
        <v>984</v>
      </c>
      <c r="AX60" s="383" t="s">
        <v>2642</v>
      </c>
    </row>
    <row r="61" spans="2:50" ht="12.75">
      <c r="B61" s="105" t="s">
        <v>2643</v>
      </c>
      <c r="D61" s="185" t="s">
        <v>2644</v>
      </c>
      <c r="E61" s="185" t="s">
        <v>2645</v>
      </c>
      <c r="F61" s="185" t="s">
        <v>2743</v>
      </c>
      <c r="G61" s="190" t="s">
        <v>2646</v>
      </c>
      <c r="H61" s="383" t="s">
        <v>2600</v>
      </c>
      <c r="I61" s="107">
        <v>5</v>
      </c>
      <c r="K61" s="108">
        <v>0</v>
      </c>
      <c r="L61" s="105">
        <v>1</v>
      </c>
      <c r="M61" s="105">
        <v>10</v>
      </c>
      <c r="N61" s="105">
        <v>10</v>
      </c>
      <c r="O61" s="108">
        <v>1</v>
      </c>
      <c r="P61" s="105">
        <v>1</v>
      </c>
      <c r="Q61" s="105">
        <v>9</v>
      </c>
      <c r="R61" s="105">
        <v>10</v>
      </c>
      <c r="S61" s="108">
        <v>1</v>
      </c>
      <c r="T61" s="105">
        <v>1</v>
      </c>
      <c r="U61" s="105">
        <v>9</v>
      </c>
      <c r="V61" s="105">
        <v>10</v>
      </c>
      <c r="W61" s="108">
        <v>1</v>
      </c>
      <c r="X61" s="105">
        <v>1</v>
      </c>
      <c r="Y61" s="105">
        <v>10</v>
      </c>
      <c r="Z61" s="105">
        <v>8</v>
      </c>
      <c r="AA61" s="108">
        <v>1</v>
      </c>
      <c r="AB61" s="105">
        <v>1</v>
      </c>
      <c r="AC61" s="105">
        <v>7</v>
      </c>
      <c r="AD61" s="105">
        <v>10</v>
      </c>
      <c r="AI61" s="187">
        <f t="shared" si="4"/>
        <v>4</v>
      </c>
      <c r="AJ61" s="188">
        <f t="shared" si="5"/>
        <v>5</v>
      </c>
      <c r="AK61" s="188">
        <f t="shared" si="6"/>
        <v>45</v>
      </c>
      <c r="AL61" s="189">
        <f t="shared" si="7"/>
        <v>48</v>
      </c>
      <c r="AM61" s="383" t="s">
        <v>2247</v>
      </c>
      <c r="AN61" s="383" t="s">
        <v>2247</v>
      </c>
      <c r="AO61" s="383" t="s">
        <v>2247</v>
      </c>
      <c r="AP61" s="383" t="s">
        <v>2247</v>
      </c>
      <c r="AQ61" s="383" t="s">
        <v>2248</v>
      </c>
      <c r="AR61" s="383" t="s">
        <v>2235</v>
      </c>
      <c r="AS61" s="383" t="s">
        <v>2247</v>
      </c>
      <c r="AT61" s="383" t="s">
        <v>2247</v>
      </c>
      <c r="AU61" s="383" t="s">
        <v>2247</v>
      </c>
      <c r="AV61" s="383" t="s">
        <v>2247</v>
      </c>
      <c r="AW61" s="383" t="s">
        <v>2248</v>
      </c>
      <c r="AX61" s="383" t="s">
        <v>2235</v>
      </c>
    </row>
    <row r="62" spans="2:50" ht="12.75">
      <c r="B62" s="105" t="s">
        <v>2643</v>
      </c>
      <c r="D62" s="185" t="s">
        <v>2832</v>
      </c>
      <c r="E62" s="185" t="s">
        <v>2833</v>
      </c>
      <c r="F62" s="185" t="s">
        <v>2241</v>
      </c>
      <c r="G62" s="190" t="s">
        <v>2834</v>
      </c>
      <c r="H62" s="383" t="s">
        <v>2600</v>
      </c>
      <c r="I62" s="107">
        <v>5</v>
      </c>
      <c r="K62" s="108">
        <v>0</v>
      </c>
      <c r="L62" s="105">
        <v>1</v>
      </c>
      <c r="M62" s="105">
        <v>1</v>
      </c>
      <c r="N62" s="105">
        <v>1</v>
      </c>
      <c r="O62" s="108">
        <v>1</v>
      </c>
      <c r="P62" s="105">
        <v>1</v>
      </c>
      <c r="Q62" s="105">
        <v>2</v>
      </c>
      <c r="R62" s="105">
        <v>1</v>
      </c>
      <c r="S62" s="108">
        <v>1</v>
      </c>
      <c r="T62" s="105">
        <v>1</v>
      </c>
      <c r="U62" s="105">
        <v>2</v>
      </c>
      <c r="V62" s="105">
        <v>1</v>
      </c>
      <c r="W62" s="108">
        <v>1</v>
      </c>
      <c r="X62" s="105">
        <v>2</v>
      </c>
      <c r="Y62" s="105">
        <v>1</v>
      </c>
      <c r="Z62" s="105">
        <v>1</v>
      </c>
      <c r="AA62" s="108">
        <v>1</v>
      </c>
      <c r="AB62" s="105">
        <v>0</v>
      </c>
      <c r="AC62" s="105">
        <v>1</v>
      </c>
      <c r="AD62" s="105">
        <v>1</v>
      </c>
      <c r="AI62" s="187">
        <f t="shared" si="4"/>
        <v>4</v>
      </c>
      <c r="AJ62" s="188">
        <f t="shared" si="5"/>
        <v>5</v>
      </c>
      <c r="AK62" s="188">
        <f t="shared" si="6"/>
        <v>7</v>
      </c>
      <c r="AL62" s="189">
        <f t="shared" si="7"/>
        <v>5</v>
      </c>
      <c r="AM62" s="383" t="s">
        <v>2054</v>
      </c>
      <c r="AN62" s="383" t="s">
        <v>2054</v>
      </c>
      <c r="AO62" s="383" t="s">
        <v>2054</v>
      </c>
      <c r="AP62" s="383" t="s">
        <v>2054</v>
      </c>
      <c r="AQ62" s="383" t="s">
        <v>2835</v>
      </c>
      <c r="AR62" s="383" t="s">
        <v>2836</v>
      </c>
      <c r="AS62" s="439" t="s">
        <v>3006</v>
      </c>
      <c r="AT62" s="439"/>
      <c r="AU62" s="439"/>
      <c r="AV62" s="439"/>
      <c r="AW62" s="439"/>
      <c r="AX62" s="439"/>
    </row>
    <row r="63" spans="2:50" ht="12.75">
      <c r="B63" s="105" t="s">
        <v>2643</v>
      </c>
      <c r="D63" s="185" t="s">
        <v>3007</v>
      </c>
      <c r="E63" s="185" t="s">
        <v>3008</v>
      </c>
      <c r="F63" s="185" t="s">
        <v>2652</v>
      </c>
      <c r="G63" s="190" t="s">
        <v>3009</v>
      </c>
      <c r="H63" s="383" t="s">
        <v>2600</v>
      </c>
      <c r="I63" s="107">
        <v>5</v>
      </c>
      <c r="K63" s="108">
        <v>0</v>
      </c>
      <c r="L63" s="105">
        <v>1</v>
      </c>
      <c r="M63" s="105">
        <v>3</v>
      </c>
      <c r="N63" s="105">
        <v>5</v>
      </c>
      <c r="O63" s="108">
        <v>1</v>
      </c>
      <c r="P63" s="105">
        <v>1</v>
      </c>
      <c r="Q63" s="105">
        <v>7</v>
      </c>
      <c r="R63" s="105">
        <v>5</v>
      </c>
      <c r="S63" s="108">
        <v>1</v>
      </c>
      <c r="T63" s="105">
        <v>1</v>
      </c>
      <c r="U63" s="105">
        <v>2</v>
      </c>
      <c r="V63" s="105">
        <v>4</v>
      </c>
      <c r="W63" s="108">
        <v>1</v>
      </c>
      <c r="X63" s="105">
        <v>1</v>
      </c>
      <c r="Y63" s="105">
        <v>0</v>
      </c>
      <c r="Z63" s="105">
        <v>0</v>
      </c>
      <c r="AA63" s="108">
        <v>1</v>
      </c>
      <c r="AB63" s="105">
        <v>1</v>
      </c>
      <c r="AC63" s="105">
        <v>0</v>
      </c>
      <c r="AD63" s="105">
        <v>0</v>
      </c>
      <c r="AI63" s="187">
        <f t="shared" si="4"/>
        <v>4</v>
      </c>
      <c r="AJ63" s="188">
        <f t="shared" si="5"/>
        <v>5</v>
      </c>
      <c r="AK63" s="188">
        <f t="shared" si="6"/>
        <v>12</v>
      </c>
      <c r="AL63" s="189">
        <f t="shared" si="7"/>
        <v>14</v>
      </c>
      <c r="AM63" s="383" t="s">
        <v>3010</v>
      </c>
      <c r="AN63" s="383" t="s">
        <v>3010</v>
      </c>
      <c r="AO63" s="383" t="s">
        <v>3010</v>
      </c>
      <c r="AP63" s="383" t="s">
        <v>3010</v>
      </c>
      <c r="AQ63" s="383" t="s">
        <v>3010</v>
      </c>
      <c r="AR63" s="383" t="s">
        <v>3011</v>
      </c>
      <c r="AS63" s="383" t="s">
        <v>670</v>
      </c>
      <c r="AT63" s="383" t="s">
        <v>670</v>
      </c>
      <c r="AU63" s="383" t="s">
        <v>670</v>
      </c>
      <c r="AV63" s="383" t="s">
        <v>670</v>
      </c>
      <c r="AW63" s="383" t="s">
        <v>670</v>
      </c>
      <c r="AX63" s="383" t="s">
        <v>984</v>
      </c>
    </row>
    <row r="64" spans="2:50" ht="12.75">
      <c r="B64" s="105" t="s">
        <v>2643</v>
      </c>
      <c r="D64" s="185" t="s">
        <v>3012</v>
      </c>
      <c r="E64" s="185" t="s">
        <v>3013</v>
      </c>
      <c r="F64" s="185" t="s">
        <v>2652</v>
      </c>
      <c r="G64" s="190" t="s">
        <v>3014</v>
      </c>
      <c r="H64" s="383" t="s">
        <v>3015</v>
      </c>
      <c r="I64" s="107">
        <v>5</v>
      </c>
      <c r="K64" s="108">
        <v>1</v>
      </c>
      <c r="L64" s="105">
        <v>1</v>
      </c>
      <c r="M64" s="105">
        <v>2</v>
      </c>
      <c r="N64" s="105">
        <v>3</v>
      </c>
      <c r="O64" s="108">
        <v>1</v>
      </c>
      <c r="P64" s="105">
        <v>1</v>
      </c>
      <c r="Q64" s="105">
        <v>1</v>
      </c>
      <c r="R64" s="105">
        <v>3</v>
      </c>
      <c r="S64" s="108">
        <v>1</v>
      </c>
      <c r="T64" s="105">
        <v>0</v>
      </c>
      <c r="U64" s="105">
        <v>2</v>
      </c>
      <c r="V64" s="105">
        <v>4</v>
      </c>
      <c r="W64" s="108">
        <v>1</v>
      </c>
      <c r="X64" s="105">
        <v>1</v>
      </c>
      <c r="Y64" s="105">
        <v>0</v>
      </c>
      <c r="Z64" s="105">
        <v>3</v>
      </c>
      <c r="AA64" s="108">
        <v>1</v>
      </c>
      <c r="AB64" s="105">
        <v>0</v>
      </c>
      <c r="AC64" s="105">
        <v>2</v>
      </c>
      <c r="AD64" s="105">
        <v>4</v>
      </c>
      <c r="AI64" s="187">
        <f t="shared" si="4"/>
        <v>5</v>
      </c>
      <c r="AJ64" s="188">
        <f t="shared" si="5"/>
        <v>3</v>
      </c>
      <c r="AK64" s="188">
        <f t="shared" si="6"/>
        <v>7</v>
      </c>
      <c r="AL64" s="189">
        <f t="shared" si="7"/>
        <v>17</v>
      </c>
      <c r="AM64" s="383" t="s">
        <v>3016</v>
      </c>
      <c r="AN64" s="383" t="s">
        <v>3016</v>
      </c>
      <c r="AO64" s="383" t="s">
        <v>3016</v>
      </c>
      <c r="AP64" s="383" t="s">
        <v>3016</v>
      </c>
      <c r="AQ64" s="383" t="s">
        <v>2247</v>
      </c>
      <c r="AR64" s="383" t="s">
        <v>3017</v>
      </c>
      <c r="AS64" s="383" t="s">
        <v>3016</v>
      </c>
      <c r="AT64" s="383" t="s">
        <v>3016</v>
      </c>
      <c r="AU64" s="383" t="s">
        <v>3016</v>
      </c>
      <c r="AV64" s="383" t="s">
        <v>3016</v>
      </c>
      <c r="AW64" s="383" t="s">
        <v>2247</v>
      </c>
      <c r="AX64" s="383" t="s">
        <v>3017</v>
      </c>
    </row>
    <row r="65" spans="2:50" ht="15.75" customHeight="1">
      <c r="B65" s="105" t="s">
        <v>2643</v>
      </c>
      <c r="D65" s="185" t="s">
        <v>3018</v>
      </c>
      <c r="E65" s="185" t="s">
        <v>3019</v>
      </c>
      <c r="F65" s="185" t="s">
        <v>2652</v>
      </c>
      <c r="G65" s="190" t="s">
        <v>3020</v>
      </c>
      <c r="H65" s="383" t="s">
        <v>2600</v>
      </c>
      <c r="I65" s="107">
        <v>5</v>
      </c>
      <c r="K65" s="108">
        <v>1</v>
      </c>
      <c r="L65" s="105">
        <v>1</v>
      </c>
      <c r="M65" s="105">
        <v>10</v>
      </c>
      <c r="N65" s="105">
        <v>5</v>
      </c>
      <c r="O65" s="108">
        <v>2</v>
      </c>
      <c r="P65" s="105">
        <v>2</v>
      </c>
      <c r="Q65" s="105">
        <v>12</v>
      </c>
      <c r="R65" s="105">
        <v>5</v>
      </c>
      <c r="S65" s="108">
        <v>2</v>
      </c>
      <c r="T65" s="105">
        <v>2</v>
      </c>
      <c r="U65" s="105">
        <v>1</v>
      </c>
      <c r="V65" s="105">
        <v>3</v>
      </c>
      <c r="W65" s="108">
        <v>1</v>
      </c>
      <c r="X65" s="105">
        <v>1</v>
      </c>
      <c r="Y65" s="105">
        <v>13</v>
      </c>
      <c r="Z65" s="105">
        <v>4</v>
      </c>
      <c r="AA65" s="108">
        <v>1</v>
      </c>
      <c r="AB65" s="105">
        <v>1</v>
      </c>
      <c r="AC65" s="105">
        <v>7</v>
      </c>
      <c r="AD65" s="105">
        <v>5</v>
      </c>
      <c r="AI65" s="187">
        <f t="shared" si="4"/>
        <v>7</v>
      </c>
      <c r="AJ65" s="188">
        <f t="shared" si="5"/>
        <v>7</v>
      </c>
      <c r="AK65" s="188">
        <f t="shared" si="6"/>
        <v>43</v>
      </c>
      <c r="AL65" s="189">
        <f t="shared" si="7"/>
        <v>22</v>
      </c>
      <c r="AM65" s="439" t="s">
        <v>3021</v>
      </c>
      <c r="AN65" s="439"/>
      <c r="AO65" s="439"/>
      <c r="AP65" s="439"/>
      <c r="AQ65" s="439"/>
      <c r="AR65" s="383" t="s">
        <v>2066</v>
      </c>
      <c r="AS65" s="440" t="s">
        <v>3021</v>
      </c>
      <c r="AT65" s="439"/>
      <c r="AU65" s="439"/>
      <c r="AV65" s="439"/>
      <c r="AW65" s="439"/>
      <c r="AX65" s="383" t="s">
        <v>2066</v>
      </c>
    </row>
    <row r="66" spans="2:50" ht="12.75">
      <c r="B66" s="105" t="s">
        <v>2677</v>
      </c>
      <c r="D66" s="185" t="s">
        <v>3022</v>
      </c>
      <c r="E66" s="185" t="s">
        <v>3023</v>
      </c>
      <c r="F66" s="185" t="s">
        <v>3024</v>
      </c>
      <c r="G66" s="185" t="s">
        <v>3025</v>
      </c>
      <c r="H66" s="383">
        <v>0.5729166666666666</v>
      </c>
      <c r="I66" s="107" t="s">
        <v>2761</v>
      </c>
      <c r="J66" s="383" t="s">
        <v>2655</v>
      </c>
      <c r="S66" s="108">
        <v>1</v>
      </c>
      <c r="T66" s="105">
        <v>1</v>
      </c>
      <c r="U66" s="105">
        <v>5</v>
      </c>
      <c r="V66" s="105">
        <v>7</v>
      </c>
      <c r="AI66" s="187">
        <f t="shared" si="4"/>
        <v>1</v>
      </c>
      <c r="AJ66" s="188">
        <f t="shared" si="5"/>
        <v>1</v>
      </c>
      <c r="AK66" s="188">
        <f t="shared" si="6"/>
        <v>5</v>
      </c>
      <c r="AL66" s="189">
        <f t="shared" si="7"/>
        <v>7</v>
      </c>
      <c r="AM66" s="383" t="s">
        <v>3026</v>
      </c>
      <c r="AN66" s="383" t="s">
        <v>3027</v>
      </c>
      <c r="AO66" s="383" t="s">
        <v>3028</v>
      </c>
      <c r="AP66" s="383" t="s">
        <v>3028</v>
      </c>
      <c r="AQ66" s="383" t="s">
        <v>2141</v>
      </c>
      <c r="AR66" s="383" t="s">
        <v>2660</v>
      </c>
      <c r="AS66" s="383" t="s">
        <v>3026</v>
      </c>
      <c r="AT66" s="383" t="s">
        <v>3027</v>
      </c>
      <c r="AU66" s="383" t="s">
        <v>3028</v>
      </c>
      <c r="AV66" s="383" t="s">
        <v>3028</v>
      </c>
      <c r="AW66" s="383" t="s">
        <v>2141</v>
      </c>
      <c r="AX66" s="383" t="s">
        <v>2660</v>
      </c>
    </row>
    <row r="67" spans="1:50" ht="12.75">
      <c r="A67" s="105" t="s">
        <v>1338</v>
      </c>
      <c r="B67" s="105" t="s">
        <v>2851</v>
      </c>
      <c r="D67" s="185" t="s">
        <v>3029</v>
      </c>
      <c r="E67" s="185" t="s">
        <v>2679</v>
      </c>
      <c r="F67" s="185" t="s">
        <v>3030</v>
      </c>
      <c r="G67" s="185" t="s">
        <v>3031</v>
      </c>
      <c r="H67" s="383">
        <v>0.5729166666666666</v>
      </c>
      <c r="I67" s="107" t="s">
        <v>1972</v>
      </c>
      <c r="J67" s="383" t="s">
        <v>2655</v>
      </c>
      <c r="O67" s="108">
        <v>1</v>
      </c>
      <c r="P67" s="105">
        <v>1</v>
      </c>
      <c r="Q67" s="105">
        <v>39</v>
      </c>
      <c r="R67" s="105">
        <v>54</v>
      </c>
      <c r="AI67" s="187">
        <f t="shared" si="4"/>
        <v>1</v>
      </c>
      <c r="AJ67" s="188">
        <f t="shared" si="5"/>
        <v>1</v>
      </c>
      <c r="AK67" s="188">
        <f t="shared" si="6"/>
        <v>39</v>
      </c>
      <c r="AL67" s="189">
        <f t="shared" si="7"/>
        <v>54</v>
      </c>
      <c r="AM67" s="383" t="s">
        <v>2751</v>
      </c>
      <c r="AN67" s="383" t="s">
        <v>2352</v>
      </c>
      <c r="AO67" s="383" t="s">
        <v>2751</v>
      </c>
      <c r="AP67" s="383" t="s">
        <v>984</v>
      </c>
      <c r="AQ67" s="383" t="s">
        <v>984</v>
      </c>
      <c r="AR67" s="383" t="s">
        <v>2458</v>
      </c>
      <c r="AS67" s="383" t="s">
        <v>2751</v>
      </c>
      <c r="AT67" s="383" t="s">
        <v>2352</v>
      </c>
      <c r="AU67" s="383" t="s">
        <v>2751</v>
      </c>
      <c r="AV67" s="383" t="s">
        <v>984</v>
      </c>
      <c r="AW67" s="383" t="s">
        <v>984</v>
      </c>
      <c r="AX67" s="383" t="s">
        <v>2458</v>
      </c>
    </row>
    <row r="68" spans="1:50" ht="24.75">
      <c r="A68" s="105" t="s">
        <v>1338</v>
      </c>
      <c r="B68" s="105" t="s">
        <v>3032</v>
      </c>
      <c r="D68" s="185" t="s">
        <v>2864</v>
      </c>
      <c r="E68" s="185" t="s">
        <v>2865</v>
      </c>
      <c r="F68" s="185" t="s">
        <v>2040</v>
      </c>
      <c r="G68" s="185" t="s">
        <v>2866</v>
      </c>
      <c r="H68" s="383" t="s">
        <v>2867</v>
      </c>
      <c r="I68" s="107">
        <v>5</v>
      </c>
      <c r="K68" s="108">
        <v>2</v>
      </c>
      <c r="L68" s="105">
        <v>1</v>
      </c>
      <c r="M68" s="105">
        <v>78</v>
      </c>
      <c r="N68" s="105">
        <v>55</v>
      </c>
      <c r="O68" s="108">
        <v>3</v>
      </c>
      <c r="P68" s="105">
        <v>4</v>
      </c>
      <c r="Q68" s="105">
        <v>180</v>
      </c>
      <c r="R68" s="105">
        <v>225</v>
      </c>
      <c r="S68" s="108">
        <v>3</v>
      </c>
      <c r="T68" s="105">
        <v>2</v>
      </c>
      <c r="U68" s="105">
        <v>69</v>
      </c>
      <c r="V68" s="105">
        <v>48</v>
      </c>
      <c r="W68" s="108">
        <v>3</v>
      </c>
      <c r="X68" s="105">
        <v>4</v>
      </c>
      <c r="Y68" s="105">
        <v>209</v>
      </c>
      <c r="Z68" s="105">
        <v>266</v>
      </c>
      <c r="AA68" s="108">
        <v>2</v>
      </c>
      <c r="AB68" s="105">
        <v>2</v>
      </c>
      <c r="AC68" s="105">
        <v>125</v>
      </c>
      <c r="AD68" s="105">
        <v>124</v>
      </c>
      <c r="AI68" s="187">
        <f aca="true" t="shared" si="8" ref="AI68:AI99">SUM(K68+O68+S68+W68+AA68+AE68)</f>
        <v>13</v>
      </c>
      <c r="AJ68" s="188">
        <f aca="true" t="shared" si="9" ref="AJ68:AJ99">SUM(L68+P68+T68+X68+AB68+AF68)</f>
        <v>13</v>
      </c>
      <c r="AK68" s="188">
        <f aca="true" t="shared" si="10" ref="AK68:AK99">SUM(M68+Q68+U68+Y68+AC68+AG68)</f>
        <v>661</v>
      </c>
      <c r="AL68" s="189">
        <f aca="true" t="shared" si="11" ref="AL68:AL99">SUM(N68+R68+V68+Z68+AD68+AH68)</f>
        <v>718</v>
      </c>
      <c r="AM68" s="383" t="s">
        <v>669</v>
      </c>
      <c r="AN68" s="383" t="s">
        <v>669</v>
      </c>
      <c r="AO68" s="383" t="s">
        <v>669</v>
      </c>
      <c r="AP68" s="383" t="s">
        <v>669</v>
      </c>
      <c r="AQ68" s="383" t="s">
        <v>2411</v>
      </c>
      <c r="AR68" s="383" t="s">
        <v>2411</v>
      </c>
      <c r="AS68" s="383" t="s">
        <v>2868</v>
      </c>
      <c r="AT68" s="383" t="s">
        <v>2868</v>
      </c>
      <c r="AU68" s="383" t="s">
        <v>2868</v>
      </c>
      <c r="AV68" s="383" t="s">
        <v>2869</v>
      </c>
      <c r="AW68" s="383" t="s">
        <v>2869</v>
      </c>
      <c r="AX68" s="383" t="s">
        <v>984</v>
      </c>
    </row>
    <row r="69" spans="2:50" ht="12.75">
      <c r="B69" s="105" t="s">
        <v>1967</v>
      </c>
      <c r="D69" s="185" t="s">
        <v>2870</v>
      </c>
      <c r="E69" s="185" t="s">
        <v>2871</v>
      </c>
      <c r="F69" s="185" t="s">
        <v>2872</v>
      </c>
      <c r="G69" s="185" t="s">
        <v>2873</v>
      </c>
      <c r="H69" s="383">
        <v>0.6041666666666666</v>
      </c>
      <c r="I69" s="107" t="s">
        <v>1972</v>
      </c>
      <c r="J69" s="383" t="s">
        <v>2655</v>
      </c>
      <c r="O69" s="108">
        <v>1</v>
      </c>
      <c r="P69" s="105">
        <v>1</v>
      </c>
      <c r="Q69" s="105">
        <v>22</v>
      </c>
      <c r="R69" s="105">
        <v>18</v>
      </c>
      <c r="AI69" s="187">
        <f t="shared" si="8"/>
        <v>1</v>
      </c>
      <c r="AJ69" s="188">
        <f t="shared" si="9"/>
        <v>1</v>
      </c>
      <c r="AK69" s="188">
        <f t="shared" si="10"/>
        <v>22</v>
      </c>
      <c r="AL69" s="189">
        <f t="shared" si="11"/>
        <v>18</v>
      </c>
      <c r="AM69" s="383" t="s">
        <v>984</v>
      </c>
      <c r="AN69" s="383" t="s">
        <v>984</v>
      </c>
      <c r="AO69" s="383" t="s">
        <v>3028</v>
      </c>
      <c r="AP69" s="383" t="s">
        <v>2666</v>
      </c>
      <c r="AQ69" s="383" t="s">
        <v>2666</v>
      </c>
      <c r="AR69" s="383" t="s">
        <v>2667</v>
      </c>
      <c r="AS69" s="383" t="s">
        <v>984</v>
      </c>
      <c r="AT69" s="383" t="s">
        <v>984</v>
      </c>
      <c r="AU69" s="383" t="s">
        <v>3028</v>
      </c>
      <c r="AV69" s="383" t="s">
        <v>2666</v>
      </c>
      <c r="AW69" s="383" t="s">
        <v>2666</v>
      </c>
      <c r="AX69" s="383" t="s">
        <v>2667</v>
      </c>
    </row>
    <row r="70" spans="2:50" ht="12.75">
      <c r="B70" s="105" t="s">
        <v>2159</v>
      </c>
      <c r="D70" s="185" t="s">
        <v>2507</v>
      </c>
      <c r="E70" s="185" t="s">
        <v>2508</v>
      </c>
      <c r="F70" s="185" t="s">
        <v>2313</v>
      </c>
      <c r="G70" s="185" t="s">
        <v>2314</v>
      </c>
      <c r="H70" s="383">
        <v>0.9791666666666666</v>
      </c>
      <c r="I70" s="107" t="s">
        <v>1972</v>
      </c>
      <c r="J70" s="383" t="s">
        <v>2655</v>
      </c>
      <c r="O70" s="108">
        <v>1</v>
      </c>
      <c r="P70" s="105">
        <v>1</v>
      </c>
      <c r="Q70" s="105">
        <v>34</v>
      </c>
      <c r="R70" s="105">
        <v>40</v>
      </c>
      <c r="AI70" s="187">
        <f t="shared" si="8"/>
        <v>1</v>
      </c>
      <c r="AJ70" s="188">
        <f t="shared" si="9"/>
        <v>1</v>
      </c>
      <c r="AK70" s="188">
        <f t="shared" si="10"/>
        <v>34</v>
      </c>
      <c r="AL70" s="189">
        <f t="shared" si="11"/>
        <v>40</v>
      </c>
      <c r="AM70" s="383" t="s">
        <v>2762</v>
      </c>
      <c r="AN70" s="383" t="s">
        <v>2068</v>
      </c>
      <c r="AO70" s="383" t="s">
        <v>2762</v>
      </c>
      <c r="AP70" s="383" t="s">
        <v>2762</v>
      </c>
      <c r="AQ70" s="383" t="s">
        <v>984</v>
      </c>
      <c r="AR70" s="383" t="s">
        <v>2458</v>
      </c>
      <c r="AS70" s="383" t="s">
        <v>2762</v>
      </c>
      <c r="AT70" s="383" t="s">
        <v>2068</v>
      </c>
      <c r="AU70" s="383" t="s">
        <v>2762</v>
      </c>
      <c r="AV70" s="383" t="s">
        <v>2762</v>
      </c>
      <c r="AW70" s="383" t="s">
        <v>984</v>
      </c>
      <c r="AX70" s="383" t="s">
        <v>2458</v>
      </c>
    </row>
    <row r="71" spans="1:50" ht="24.75">
      <c r="A71" s="2" t="s">
        <v>1338</v>
      </c>
      <c r="B71" s="2" t="s">
        <v>2315</v>
      </c>
      <c r="C71" s="2"/>
      <c r="D71" s="192" t="s">
        <v>2316</v>
      </c>
      <c r="E71" s="192" t="s">
        <v>2317</v>
      </c>
      <c r="F71" s="192" t="s">
        <v>2318</v>
      </c>
      <c r="G71" s="192" t="s">
        <v>2319</v>
      </c>
      <c r="H71" s="382" t="s">
        <v>2320</v>
      </c>
      <c r="I71" s="53" t="s">
        <v>2785</v>
      </c>
      <c r="J71" s="382"/>
      <c r="K71" s="1">
        <v>1</v>
      </c>
      <c r="L71" s="2">
        <v>1</v>
      </c>
      <c r="M71" s="2">
        <v>76</v>
      </c>
      <c r="N71" s="2">
        <v>128</v>
      </c>
      <c r="O71" s="1">
        <v>1</v>
      </c>
      <c r="P71" s="2">
        <v>2</v>
      </c>
      <c r="Q71" s="2">
        <v>40</v>
      </c>
      <c r="R71" s="2">
        <v>68</v>
      </c>
      <c r="S71" s="1">
        <v>2</v>
      </c>
      <c r="T71" s="2">
        <v>2</v>
      </c>
      <c r="U71" s="2">
        <v>60</v>
      </c>
      <c r="V71" s="2">
        <v>59</v>
      </c>
      <c r="W71" s="1"/>
      <c r="X71" s="2"/>
      <c r="Y71" s="2"/>
      <c r="Z71" s="2"/>
      <c r="AA71" s="1">
        <v>2</v>
      </c>
      <c r="AB71" s="2">
        <v>2</v>
      </c>
      <c r="AC71" s="2">
        <v>100</v>
      </c>
      <c r="AD71" s="2">
        <v>125</v>
      </c>
      <c r="AE71" s="1"/>
      <c r="AF71" s="2"/>
      <c r="AG71" s="2"/>
      <c r="AH71" s="2"/>
      <c r="AI71" s="187">
        <f t="shared" si="8"/>
        <v>6</v>
      </c>
      <c r="AJ71" s="188">
        <f t="shared" si="9"/>
        <v>7</v>
      </c>
      <c r="AK71" s="188">
        <f t="shared" si="10"/>
        <v>276</v>
      </c>
      <c r="AL71" s="189">
        <f t="shared" si="11"/>
        <v>380</v>
      </c>
      <c r="AM71" s="382" t="s">
        <v>2457</v>
      </c>
      <c r="AN71" s="382" t="s">
        <v>2457</v>
      </c>
      <c r="AO71" s="382" t="s">
        <v>2068</v>
      </c>
      <c r="AP71" s="382" t="s">
        <v>2457</v>
      </c>
      <c r="AQ71" s="382" t="s">
        <v>2068</v>
      </c>
      <c r="AR71" s="382" t="s">
        <v>2044</v>
      </c>
      <c r="AS71" s="382" t="s">
        <v>2457</v>
      </c>
      <c r="AT71" s="382" t="s">
        <v>2457</v>
      </c>
      <c r="AU71" s="382" t="s">
        <v>2068</v>
      </c>
      <c r="AV71" s="382" t="s">
        <v>2457</v>
      </c>
      <c r="AW71" s="382" t="s">
        <v>2068</v>
      </c>
      <c r="AX71" s="382" t="s">
        <v>2044</v>
      </c>
    </row>
    <row r="72" spans="2:50" ht="12.75">
      <c r="B72" s="105" t="s">
        <v>2130</v>
      </c>
      <c r="D72" s="185" t="s">
        <v>2321</v>
      </c>
      <c r="E72" s="190" t="s">
        <v>2322</v>
      </c>
      <c r="F72" s="185" t="s">
        <v>2318</v>
      </c>
      <c r="G72" s="190" t="s">
        <v>2323</v>
      </c>
      <c r="H72" s="383">
        <v>0.4270833333333333</v>
      </c>
      <c r="I72" s="107" t="s">
        <v>1972</v>
      </c>
      <c r="O72" s="108">
        <v>1</v>
      </c>
      <c r="P72" s="105">
        <v>1</v>
      </c>
      <c r="Q72" s="105">
        <v>1</v>
      </c>
      <c r="R72" s="105">
        <v>1</v>
      </c>
      <c r="AI72" s="187">
        <f t="shared" si="8"/>
        <v>1</v>
      </c>
      <c r="AJ72" s="188">
        <f t="shared" si="9"/>
        <v>1</v>
      </c>
      <c r="AK72" s="188">
        <f t="shared" si="10"/>
        <v>1</v>
      </c>
      <c r="AL72" s="189">
        <f t="shared" si="11"/>
        <v>1</v>
      </c>
      <c r="AM72" s="383" t="s">
        <v>2553</v>
      </c>
      <c r="AN72" s="383" t="s">
        <v>2553</v>
      </c>
      <c r="AO72" s="383" t="s">
        <v>2553</v>
      </c>
      <c r="AP72" s="383" t="s">
        <v>2553</v>
      </c>
      <c r="AQ72" s="383" t="s">
        <v>2553</v>
      </c>
      <c r="AR72" s="383" t="s">
        <v>984</v>
      </c>
      <c r="AS72" s="383" t="s">
        <v>984</v>
      </c>
      <c r="AT72" s="383" t="s">
        <v>984</v>
      </c>
      <c r="AU72" s="383" t="s">
        <v>984</v>
      </c>
      <c r="AV72" s="383" t="s">
        <v>984</v>
      </c>
      <c r="AW72" s="383" t="s">
        <v>984</v>
      </c>
      <c r="AX72" s="383" t="s">
        <v>984</v>
      </c>
    </row>
    <row r="73" spans="1:50" ht="24.75">
      <c r="A73" s="105" t="s">
        <v>1338</v>
      </c>
      <c r="B73" s="105" t="s">
        <v>2519</v>
      </c>
      <c r="D73" s="185" t="s">
        <v>2520</v>
      </c>
      <c r="E73" s="185" t="s">
        <v>2521</v>
      </c>
      <c r="F73" s="185" t="s">
        <v>2522</v>
      </c>
      <c r="G73" s="190" t="s">
        <v>2523</v>
      </c>
      <c r="H73" s="383" t="s">
        <v>2524</v>
      </c>
      <c r="I73" s="107">
        <v>5</v>
      </c>
      <c r="K73" s="108">
        <v>3</v>
      </c>
      <c r="L73" s="105">
        <v>4</v>
      </c>
      <c r="M73" s="105">
        <v>110</v>
      </c>
      <c r="N73" s="105">
        <v>147</v>
      </c>
      <c r="O73" s="108">
        <v>3</v>
      </c>
      <c r="P73" s="105">
        <v>4</v>
      </c>
      <c r="Q73" s="105">
        <v>109</v>
      </c>
      <c r="R73" s="105">
        <v>158</v>
      </c>
      <c r="S73" s="108">
        <v>3</v>
      </c>
      <c r="T73" s="105">
        <v>1</v>
      </c>
      <c r="U73" s="105">
        <v>78</v>
      </c>
      <c r="V73" s="105">
        <v>40</v>
      </c>
      <c r="W73" s="108">
        <v>3</v>
      </c>
      <c r="X73" s="105">
        <v>3</v>
      </c>
      <c r="Y73" s="105">
        <v>60</v>
      </c>
      <c r="Z73" s="105">
        <v>58</v>
      </c>
      <c r="AA73" s="108">
        <v>2</v>
      </c>
      <c r="AB73" s="105">
        <v>3</v>
      </c>
      <c r="AC73" s="105">
        <v>90</v>
      </c>
      <c r="AD73" s="105">
        <v>113</v>
      </c>
      <c r="AI73" s="187">
        <f t="shared" si="8"/>
        <v>14</v>
      </c>
      <c r="AJ73" s="188">
        <f t="shared" si="9"/>
        <v>15</v>
      </c>
      <c r="AK73" s="188">
        <f t="shared" si="10"/>
        <v>447</v>
      </c>
      <c r="AL73" s="189">
        <f t="shared" si="11"/>
        <v>516</v>
      </c>
      <c r="AM73" s="383" t="s">
        <v>984</v>
      </c>
      <c r="AN73" s="383" t="s">
        <v>2457</v>
      </c>
      <c r="AO73" s="383" t="s">
        <v>2068</v>
      </c>
      <c r="AP73" s="383" t="s">
        <v>2068</v>
      </c>
      <c r="AQ73" s="383" t="s">
        <v>2068</v>
      </c>
      <c r="AR73" s="383" t="s">
        <v>2068</v>
      </c>
      <c r="AS73" s="383" t="s">
        <v>984</v>
      </c>
      <c r="AT73" s="383" t="s">
        <v>2068</v>
      </c>
      <c r="AU73" s="383" t="s">
        <v>2068</v>
      </c>
      <c r="AV73" s="383" t="s">
        <v>2068</v>
      </c>
      <c r="AW73" s="383" t="s">
        <v>2068</v>
      </c>
      <c r="AX73" s="383" t="s">
        <v>2068</v>
      </c>
    </row>
    <row r="74" spans="1:50" ht="12.75">
      <c r="A74" s="105" t="s">
        <v>1504</v>
      </c>
      <c r="B74" s="105" t="s">
        <v>2130</v>
      </c>
      <c r="D74" s="185" t="s">
        <v>2332</v>
      </c>
      <c r="E74" s="185" t="s">
        <v>2333</v>
      </c>
      <c r="F74" s="185" t="s">
        <v>2522</v>
      </c>
      <c r="G74" s="185" t="s">
        <v>2334</v>
      </c>
      <c r="H74" s="383">
        <v>0.4375</v>
      </c>
      <c r="I74" s="107" t="s">
        <v>1972</v>
      </c>
      <c r="O74" s="108">
        <v>1</v>
      </c>
      <c r="P74" s="105">
        <v>1</v>
      </c>
      <c r="Q74" s="105">
        <v>3</v>
      </c>
      <c r="R74" s="105">
        <v>3</v>
      </c>
      <c r="AI74" s="187">
        <f t="shared" si="8"/>
        <v>1</v>
      </c>
      <c r="AJ74" s="188">
        <f t="shared" si="9"/>
        <v>1</v>
      </c>
      <c r="AK74" s="188">
        <f t="shared" si="10"/>
        <v>3</v>
      </c>
      <c r="AL74" s="189">
        <f t="shared" si="11"/>
        <v>3</v>
      </c>
      <c r="AM74" s="383" t="s">
        <v>2335</v>
      </c>
      <c r="AN74" s="383" t="s">
        <v>2335</v>
      </c>
      <c r="AO74" s="383" t="s">
        <v>2335</v>
      </c>
      <c r="AP74" s="383" t="s">
        <v>2335</v>
      </c>
      <c r="AQ74" s="383" t="s">
        <v>2336</v>
      </c>
      <c r="AR74" s="383" t="s">
        <v>984</v>
      </c>
      <c r="AS74" s="383" t="s">
        <v>984</v>
      </c>
      <c r="AT74" s="383" t="s">
        <v>984</v>
      </c>
      <c r="AU74" s="383" t="s">
        <v>984</v>
      </c>
      <c r="AV74" s="383" t="s">
        <v>984</v>
      </c>
      <c r="AW74" s="383" t="s">
        <v>984</v>
      </c>
      <c r="AX74" s="383" t="s">
        <v>984</v>
      </c>
    </row>
    <row r="75" spans="1:50" ht="12.75">
      <c r="A75" s="105" t="s">
        <v>1338</v>
      </c>
      <c r="B75" s="105" t="s">
        <v>2337</v>
      </c>
      <c r="D75" s="185" t="s">
        <v>2338</v>
      </c>
      <c r="E75" s="185" t="s">
        <v>2531</v>
      </c>
      <c r="F75" s="185" t="s">
        <v>2532</v>
      </c>
      <c r="G75" s="185" t="s">
        <v>2533</v>
      </c>
      <c r="H75" s="383" t="s">
        <v>2534</v>
      </c>
      <c r="I75" s="107" t="s">
        <v>2535</v>
      </c>
      <c r="J75" s="383" t="s">
        <v>2655</v>
      </c>
      <c r="K75" s="108">
        <v>3</v>
      </c>
      <c r="L75" s="105">
        <v>4</v>
      </c>
      <c r="M75" s="105">
        <v>150</v>
      </c>
      <c r="N75" s="105">
        <v>186</v>
      </c>
      <c r="S75" s="108">
        <v>4</v>
      </c>
      <c r="T75" s="105">
        <v>4</v>
      </c>
      <c r="U75" s="105">
        <v>165</v>
      </c>
      <c r="V75" s="105">
        <v>169</v>
      </c>
      <c r="W75" s="108">
        <v>2</v>
      </c>
      <c r="X75" s="105">
        <v>3</v>
      </c>
      <c r="Y75" s="105">
        <v>50</v>
      </c>
      <c r="Z75" s="105">
        <v>69</v>
      </c>
      <c r="AI75" s="187">
        <f t="shared" si="8"/>
        <v>9</v>
      </c>
      <c r="AJ75" s="188">
        <f t="shared" si="9"/>
        <v>11</v>
      </c>
      <c r="AK75" s="188">
        <f t="shared" si="10"/>
        <v>365</v>
      </c>
      <c r="AL75" s="189">
        <f t="shared" si="11"/>
        <v>424</v>
      </c>
      <c r="AM75" s="383" t="s">
        <v>984</v>
      </c>
      <c r="AN75" s="383" t="s">
        <v>2751</v>
      </c>
      <c r="AO75" s="383" t="s">
        <v>2667</v>
      </c>
      <c r="AP75" s="383" t="s">
        <v>2751</v>
      </c>
      <c r="AQ75" s="383" t="s">
        <v>984</v>
      </c>
      <c r="AR75" s="383" t="s">
        <v>2667</v>
      </c>
      <c r="AS75" s="383" t="s">
        <v>984</v>
      </c>
      <c r="AT75" s="383" t="s">
        <v>2751</v>
      </c>
      <c r="AU75" s="383" t="s">
        <v>2536</v>
      </c>
      <c r="AV75" s="383" t="s">
        <v>2751</v>
      </c>
      <c r="AW75" s="383" t="s">
        <v>984</v>
      </c>
      <c r="AX75" s="383" t="s">
        <v>2590</v>
      </c>
    </row>
    <row r="76" spans="2:50" ht="12.75">
      <c r="B76" s="105" t="s">
        <v>2548</v>
      </c>
      <c r="D76" s="185" t="s">
        <v>2537</v>
      </c>
      <c r="E76" s="185" t="s">
        <v>2538</v>
      </c>
      <c r="F76" s="185" t="s">
        <v>2539</v>
      </c>
      <c r="G76" s="185" t="s">
        <v>2540</v>
      </c>
      <c r="H76" s="383">
        <v>0.625</v>
      </c>
      <c r="I76" s="107" t="s">
        <v>2447</v>
      </c>
      <c r="J76" s="383" t="s">
        <v>2655</v>
      </c>
      <c r="K76" s="108">
        <v>1</v>
      </c>
      <c r="L76" s="105">
        <v>1</v>
      </c>
      <c r="M76" s="105">
        <v>10</v>
      </c>
      <c r="N76" s="105">
        <v>21</v>
      </c>
      <c r="S76" s="108">
        <v>1</v>
      </c>
      <c r="T76" s="105">
        <v>1</v>
      </c>
      <c r="U76" s="105">
        <v>10</v>
      </c>
      <c r="V76" s="105">
        <v>10</v>
      </c>
      <c r="AI76" s="187">
        <f t="shared" si="8"/>
        <v>2</v>
      </c>
      <c r="AJ76" s="188">
        <f t="shared" si="9"/>
        <v>2</v>
      </c>
      <c r="AK76" s="188">
        <f t="shared" si="10"/>
        <v>20</v>
      </c>
      <c r="AL76" s="189">
        <f t="shared" si="11"/>
        <v>31</v>
      </c>
      <c r="AM76" s="383" t="s">
        <v>2158</v>
      </c>
      <c r="AN76" s="383" t="s">
        <v>984</v>
      </c>
      <c r="AO76" s="383" t="s">
        <v>2751</v>
      </c>
      <c r="AP76" s="383" t="s">
        <v>984</v>
      </c>
      <c r="AQ76" s="383" t="s">
        <v>984</v>
      </c>
      <c r="AR76" s="383" t="s">
        <v>2352</v>
      </c>
      <c r="AS76" s="383" t="s">
        <v>2158</v>
      </c>
      <c r="AT76" s="383" t="s">
        <v>984</v>
      </c>
      <c r="AU76" s="383" t="s">
        <v>2751</v>
      </c>
      <c r="AV76" s="383" t="s">
        <v>984</v>
      </c>
      <c r="AW76" s="383" t="s">
        <v>984</v>
      </c>
      <c r="AX76" s="383" t="s">
        <v>2352</v>
      </c>
    </row>
    <row r="77" spans="1:50" ht="24.75">
      <c r="A77" s="105" t="s">
        <v>1338</v>
      </c>
      <c r="B77" s="105" t="s">
        <v>2668</v>
      </c>
      <c r="D77" s="185" t="s">
        <v>2541</v>
      </c>
      <c r="E77" s="185" t="s">
        <v>2542</v>
      </c>
      <c r="F77" s="185" t="s">
        <v>2671</v>
      </c>
      <c r="G77" s="185" t="s">
        <v>2543</v>
      </c>
      <c r="H77" s="383" t="s">
        <v>2544</v>
      </c>
      <c r="I77" s="107">
        <v>5</v>
      </c>
      <c r="K77" s="108">
        <v>5</v>
      </c>
      <c r="L77" s="105">
        <v>10</v>
      </c>
      <c r="M77" s="105">
        <v>100</v>
      </c>
      <c r="N77" s="105">
        <v>182</v>
      </c>
      <c r="O77" s="108">
        <v>7</v>
      </c>
      <c r="P77" s="105">
        <v>7</v>
      </c>
      <c r="Q77" s="105">
        <v>163</v>
      </c>
      <c r="R77" s="105">
        <v>163</v>
      </c>
      <c r="S77" s="108">
        <v>7</v>
      </c>
      <c r="T77" s="105">
        <v>7</v>
      </c>
      <c r="U77" s="105">
        <v>130</v>
      </c>
      <c r="V77" s="105">
        <v>129</v>
      </c>
      <c r="W77" s="108">
        <v>6</v>
      </c>
      <c r="X77" s="105">
        <v>7</v>
      </c>
      <c r="Y77" s="105">
        <v>100</v>
      </c>
      <c r="Z77" s="105">
        <v>124</v>
      </c>
      <c r="AA77" s="108">
        <v>7</v>
      </c>
      <c r="AB77" s="105">
        <v>6</v>
      </c>
      <c r="AC77" s="105">
        <v>115</v>
      </c>
      <c r="AD77" s="105">
        <v>96</v>
      </c>
      <c r="AI77" s="187">
        <f t="shared" si="8"/>
        <v>32</v>
      </c>
      <c r="AJ77" s="188">
        <f t="shared" si="9"/>
        <v>37</v>
      </c>
      <c r="AK77" s="188">
        <f t="shared" si="10"/>
        <v>608</v>
      </c>
      <c r="AL77" s="189">
        <f t="shared" si="11"/>
        <v>694</v>
      </c>
      <c r="AM77" s="383" t="s">
        <v>2457</v>
      </c>
      <c r="AN77" s="383" t="s">
        <v>2457</v>
      </c>
      <c r="AO77" s="383" t="s">
        <v>2457</v>
      </c>
      <c r="AP77" s="383" t="s">
        <v>2068</v>
      </c>
      <c r="AQ77" s="383" t="s">
        <v>2068</v>
      </c>
      <c r="AR77" s="383" t="s">
        <v>2152</v>
      </c>
      <c r="AS77" s="383" t="s">
        <v>2457</v>
      </c>
      <c r="AT77" s="383" t="s">
        <v>2457</v>
      </c>
      <c r="AU77" s="383" t="s">
        <v>2457</v>
      </c>
      <c r="AV77" s="383" t="s">
        <v>2068</v>
      </c>
      <c r="AW77" s="383" t="s">
        <v>2068</v>
      </c>
      <c r="AX77" s="383" t="s">
        <v>984</v>
      </c>
    </row>
    <row r="78" spans="1:50" ht="12.75">
      <c r="A78" s="105" t="s">
        <v>1338</v>
      </c>
      <c r="B78" s="105" t="s">
        <v>2545</v>
      </c>
      <c r="D78" s="185" t="s">
        <v>2734</v>
      </c>
      <c r="E78" s="185" t="s">
        <v>2735</v>
      </c>
      <c r="F78" s="185" t="s">
        <v>2736</v>
      </c>
      <c r="G78" s="185" t="s">
        <v>2737</v>
      </c>
      <c r="H78" s="383" t="s">
        <v>2738</v>
      </c>
      <c r="I78" s="107">
        <v>5</v>
      </c>
      <c r="K78" s="108">
        <v>3</v>
      </c>
      <c r="L78" s="105">
        <v>5</v>
      </c>
      <c r="M78" s="105">
        <v>170</v>
      </c>
      <c r="N78" s="105">
        <v>210</v>
      </c>
      <c r="O78" s="108">
        <v>3</v>
      </c>
      <c r="P78" s="105">
        <v>3</v>
      </c>
      <c r="Q78" s="105">
        <v>125</v>
      </c>
      <c r="R78" s="105">
        <v>124</v>
      </c>
      <c r="S78" s="108">
        <v>4</v>
      </c>
      <c r="T78" s="105">
        <v>4</v>
      </c>
      <c r="U78" s="105">
        <v>140</v>
      </c>
      <c r="V78" s="105">
        <v>139</v>
      </c>
      <c r="W78" s="108">
        <v>3</v>
      </c>
      <c r="X78" s="105">
        <v>5</v>
      </c>
      <c r="Y78" s="105">
        <v>50</v>
      </c>
      <c r="Z78" s="105">
        <v>96</v>
      </c>
      <c r="AA78" s="108">
        <v>3</v>
      </c>
      <c r="AB78" s="105">
        <v>4</v>
      </c>
      <c r="AC78" s="105">
        <v>150</v>
      </c>
      <c r="AD78" s="105">
        <v>194</v>
      </c>
      <c r="AI78" s="187">
        <f t="shared" si="8"/>
        <v>16</v>
      </c>
      <c r="AJ78" s="188">
        <f t="shared" si="9"/>
        <v>21</v>
      </c>
      <c r="AK78" s="188">
        <f t="shared" si="10"/>
        <v>635</v>
      </c>
      <c r="AL78" s="189">
        <f t="shared" si="11"/>
        <v>763</v>
      </c>
      <c r="AM78" s="383" t="s">
        <v>2768</v>
      </c>
      <c r="AN78" s="383" t="s">
        <v>2057</v>
      </c>
      <c r="AO78" s="383" t="s">
        <v>2768</v>
      </c>
      <c r="AP78" s="383" t="s">
        <v>2057</v>
      </c>
      <c r="AQ78" s="383" t="s">
        <v>2768</v>
      </c>
      <c r="AR78" s="383" t="s">
        <v>2660</v>
      </c>
      <c r="AS78" s="383" t="s">
        <v>2768</v>
      </c>
      <c r="AT78" s="383" t="s">
        <v>2057</v>
      </c>
      <c r="AU78" s="383" t="s">
        <v>2768</v>
      </c>
      <c r="AV78" s="383" t="s">
        <v>2057</v>
      </c>
      <c r="AW78" s="383" t="s">
        <v>2768</v>
      </c>
      <c r="AX78" s="383" t="s">
        <v>984</v>
      </c>
    </row>
    <row r="79" spans="1:50" ht="24.75">
      <c r="A79" s="105" t="s">
        <v>1338</v>
      </c>
      <c r="B79" s="105" t="s">
        <v>2739</v>
      </c>
      <c r="D79" s="185" t="s">
        <v>2740</v>
      </c>
      <c r="E79" s="190" t="s">
        <v>2741</v>
      </c>
      <c r="F79" s="185" t="s">
        <v>2924</v>
      </c>
      <c r="G79" s="190" t="s">
        <v>2925</v>
      </c>
      <c r="H79" s="383" t="s">
        <v>2926</v>
      </c>
      <c r="I79" s="107">
        <v>5</v>
      </c>
      <c r="K79" s="108">
        <v>2</v>
      </c>
      <c r="L79" s="105">
        <v>1</v>
      </c>
      <c r="M79" s="105">
        <v>30</v>
      </c>
      <c r="N79" s="105">
        <v>20</v>
      </c>
      <c r="O79" s="108">
        <v>1</v>
      </c>
      <c r="P79" s="105">
        <v>1</v>
      </c>
      <c r="Q79" s="105">
        <v>28</v>
      </c>
      <c r="R79" s="105">
        <v>31</v>
      </c>
      <c r="S79" s="108">
        <v>1</v>
      </c>
      <c r="T79" s="105">
        <v>1</v>
      </c>
      <c r="U79" s="105">
        <v>19</v>
      </c>
      <c r="V79" s="105">
        <v>22</v>
      </c>
      <c r="W79" s="108">
        <v>1</v>
      </c>
      <c r="X79" s="105">
        <v>1</v>
      </c>
      <c r="Y79" s="105">
        <v>29</v>
      </c>
      <c r="Z79" s="105">
        <v>22</v>
      </c>
      <c r="AA79" s="108">
        <v>1</v>
      </c>
      <c r="AB79" s="105">
        <v>1</v>
      </c>
      <c r="AC79" s="105">
        <v>28</v>
      </c>
      <c r="AD79" s="105">
        <v>23</v>
      </c>
      <c r="AI79" s="187">
        <f t="shared" si="8"/>
        <v>6</v>
      </c>
      <c r="AJ79" s="188">
        <f t="shared" si="9"/>
        <v>5</v>
      </c>
      <c r="AK79" s="188">
        <f t="shared" si="10"/>
        <v>134</v>
      </c>
      <c r="AL79" s="189">
        <f t="shared" si="11"/>
        <v>118</v>
      </c>
      <c r="AM79" s="383" t="s">
        <v>2674</v>
      </c>
      <c r="AN79" s="383" t="s">
        <v>2674</v>
      </c>
      <c r="AO79" s="383" t="s">
        <v>2674</v>
      </c>
      <c r="AP79" s="383" t="s">
        <v>2674</v>
      </c>
      <c r="AQ79" s="383" t="s">
        <v>2230</v>
      </c>
      <c r="AR79" s="383" t="s">
        <v>2923</v>
      </c>
      <c r="AS79" s="383" t="s">
        <v>2245</v>
      </c>
      <c r="AT79" s="383" t="s">
        <v>2245</v>
      </c>
      <c r="AU79" s="383" t="s">
        <v>2245</v>
      </c>
      <c r="AV79" s="383" t="s">
        <v>2245</v>
      </c>
      <c r="AW79" s="383" t="s">
        <v>2869</v>
      </c>
      <c r="AX79" s="383" t="s">
        <v>984</v>
      </c>
    </row>
    <row r="80" spans="1:50" ht="24.75">
      <c r="A80" s="105" t="s">
        <v>3077</v>
      </c>
      <c r="B80" s="105" t="s">
        <v>2353</v>
      </c>
      <c r="D80" s="185" t="s">
        <v>3078</v>
      </c>
      <c r="E80" s="185" t="s">
        <v>3079</v>
      </c>
      <c r="F80" s="185" t="s">
        <v>2924</v>
      </c>
      <c r="G80" s="190" t="s">
        <v>3080</v>
      </c>
      <c r="H80" s="383">
        <v>0.46875</v>
      </c>
      <c r="I80" s="107" t="s">
        <v>2243</v>
      </c>
      <c r="W80" s="108">
        <v>1</v>
      </c>
      <c r="X80" s="105">
        <v>1</v>
      </c>
      <c r="Y80" s="105">
        <v>1</v>
      </c>
      <c r="Z80" s="105">
        <v>1</v>
      </c>
      <c r="AI80" s="187">
        <f t="shared" si="8"/>
        <v>1</v>
      </c>
      <c r="AJ80" s="188">
        <f t="shared" si="9"/>
        <v>1</v>
      </c>
      <c r="AK80" s="188">
        <f t="shared" si="10"/>
        <v>1</v>
      </c>
      <c r="AL80" s="189">
        <f t="shared" si="11"/>
        <v>1</v>
      </c>
      <c r="AM80" s="383" t="s">
        <v>3081</v>
      </c>
      <c r="AN80" s="383" t="s">
        <v>3081</v>
      </c>
      <c r="AO80" s="383" t="s">
        <v>3081</v>
      </c>
      <c r="AP80" s="383" t="s">
        <v>3081</v>
      </c>
      <c r="AQ80" s="383" t="s">
        <v>3081</v>
      </c>
      <c r="AR80" s="383" t="s">
        <v>984</v>
      </c>
      <c r="AS80" s="383" t="s">
        <v>984</v>
      </c>
      <c r="AT80" s="383" t="s">
        <v>984</v>
      </c>
      <c r="AU80" s="383" t="s">
        <v>984</v>
      </c>
      <c r="AV80" s="383" t="s">
        <v>984</v>
      </c>
      <c r="AW80" s="383" t="s">
        <v>984</v>
      </c>
      <c r="AX80" s="383" t="s">
        <v>984</v>
      </c>
    </row>
    <row r="81" spans="1:50" ht="12.75">
      <c r="A81" s="2"/>
      <c r="B81" s="2" t="s">
        <v>1967</v>
      </c>
      <c r="C81" s="2"/>
      <c r="D81" s="192" t="s">
        <v>3082</v>
      </c>
      <c r="E81" s="192" t="s">
        <v>2439</v>
      </c>
      <c r="F81" s="192" t="s">
        <v>3083</v>
      </c>
      <c r="G81" s="192" t="s">
        <v>3084</v>
      </c>
      <c r="H81" s="382">
        <v>0.5833333333333334</v>
      </c>
      <c r="I81" s="53" t="s">
        <v>1972</v>
      </c>
      <c r="J81" s="382" t="s">
        <v>2655</v>
      </c>
      <c r="K81" s="1"/>
      <c r="L81" s="2"/>
      <c r="M81" s="2"/>
      <c r="N81" s="2"/>
      <c r="O81" s="1">
        <v>1</v>
      </c>
      <c r="P81" s="2">
        <v>1</v>
      </c>
      <c r="Q81" s="2">
        <v>12</v>
      </c>
      <c r="R81" s="2">
        <v>14</v>
      </c>
      <c r="S81" s="1"/>
      <c r="T81" s="2"/>
      <c r="U81" s="2"/>
      <c r="V81" s="2"/>
      <c r="W81" s="1"/>
      <c r="X81" s="2"/>
      <c r="Y81" s="2"/>
      <c r="Z81" s="2"/>
      <c r="AA81" s="1"/>
      <c r="AB81" s="2"/>
      <c r="AC81" s="2"/>
      <c r="AD81" s="2"/>
      <c r="AE81" s="1"/>
      <c r="AF81" s="2"/>
      <c r="AG81" s="2"/>
      <c r="AH81" s="2"/>
      <c r="AI81" s="187">
        <f t="shared" si="8"/>
        <v>1</v>
      </c>
      <c r="AJ81" s="188">
        <f t="shared" si="9"/>
        <v>1</v>
      </c>
      <c r="AK81" s="188">
        <f t="shared" si="10"/>
        <v>12</v>
      </c>
      <c r="AL81" s="189">
        <f t="shared" si="11"/>
        <v>14</v>
      </c>
      <c r="AM81" s="382" t="s">
        <v>3028</v>
      </c>
      <c r="AN81" s="382" t="s">
        <v>984</v>
      </c>
      <c r="AO81" s="382" t="s">
        <v>3085</v>
      </c>
      <c r="AP81" s="382" t="s">
        <v>984</v>
      </c>
      <c r="AQ81" s="382" t="s">
        <v>984</v>
      </c>
      <c r="AR81" s="382" t="s">
        <v>3086</v>
      </c>
      <c r="AS81" s="382" t="s">
        <v>3028</v>
      </c>
      <c r="AT81" s="382" t="s">
        <v>984</v>
      </c>
      <c r="AU81" s="382" t="s">
        <v>3085</v>
      </c>
      <c r="AV81" s="382" t="s">
        <v>984</v>
      </c>
      <c r="AW81" s="382" t="s">
        <v>984</v>
      </c>
      <c r="AX81" s="382" t="s">
        <v>3086</v>
      </c>
    </row>
    <row r="82" spans="2:50" ht="12.75">
      <c r="B82" s="105" t="s">
        <v>2459</v>
      </c>
      <c r="D82" s="185" t="s">
        <v>3087</v>
      </c>
      <c r="E82" s="185" t="s">
        <v>3088</v>
      </c>
      <c r="F82" s="185" t="s">
        <v>3089</v>
      </c>
      <c r="G82" s="190" t="s">
        <v>3090</v>
      </c>
      <c r="H82" s="383">
        <v>0.4166666666666667</v>
      </c>
      <c r="I82" s="107" t="s">
        <v>2761</v>
      </c>
      <c r="J82" s="383" t="s">
        <v>3091</v>
      </c>
      <c r="S82" s="108">
        <v>1</v>
      </c>
      <c r="T82" s="105">
        <v>1</v>
      </c>
      <c r="U82" s="105">
        <v>14</v>
      </c>
      <c r="V82" s="105">
        <v>16</v>
      </c>
      <c r="AI82" s="187">
        <f t="shared" si="8"/>
        <v>1</v>
      </c>
      <c r="AJ82" s="188">
        <f t="shared" si="9"/>
        <v>1</v>
      </c>
      <c r="AK82" s="188">
        <f t="shared" si="10"/>
        <v>14</v>
      </c>
      <c r="AL82" s="189">
        <f t="shared" si="11"/>
        <v>16</v>
      </c>
      <c r="AM82" s="383" t="s">
        <v>2553</v>
      </c>
      <c r="AN82" s="383" t="s">
        <v>2553</v>
      </c>
      <c r="AO82" s="383" t="s">
        <v>2553</v>
      </c>
      <c r="AP82" s="383" t="s">
        <v>2553</v>
      </c>
      <c r="AQ82" s="383" t="s">
        <v>2553</v>
      </c>
      <c r="AR82" s="383" t="s">
        <v>984</v>
      </c>
      <c r="AS82" s="383" t="s">
        <v>984</v>
      </c>
      <c r="AT82" s="383" t="s">
        <v>984</v>
      </c>
      <c r="AU82" s="383" t="s">
        <v>984</v>
      </c>
      <c r="AV82" s="383" t="s">
        <v>984</v>
      </c>
      <c r="AW82" s="383" t="s">
        <v>984</v>
      </c>
      <c r="AX82" s="383" t="s">
        <v>984</v>
      </c>
    </row>
    <row r="83" spans="1:50" ht="12.75">
      <c r="A83" s="105" t="s">
        <v>1338</v>
      </c>
      <c r="B83" s="105" t="s">
        <v>2545</v>
      </c>
      <c r="D83" s="185" t="s">
        <v>3092</v>
      </c>
      <c r="E83" s="185" t="s">
        <v>3093</v>
      </c>
      <c r="F83" s="185" t="s">
        <v>3094</v>
      </c>
      <c r="G83" s="185" t="s">
        <v>3095</v>
      </c>
      <c r="H83" s="383" t="s">
        <v>3096</v>
      </c>
      <c r="I83" s="107">
        <v>5</v>
      </c>
      <c r="J83" s="383" t="s">
        <v>2655</v>
      </c>
      <c r="K83" s="108">
        <v>2</v>
      </c>
      <c r="L83" s="105">
        <v>2</v>
      </c>
      <c r="M83" s="105">
        <v>45</v>
      </c>
      <c r="N83" s="105">
        <v>43</v>
      </c>
      <c r="O83" s="108">
        <v>2</v>
      </c>
      <c r="P83" s="105">
        <v>2</v>
      </c>
      <c r="Q83" s="105">
        <v>50</v>
      </c>
      <c r="R83" s="105">
        <v>93</v>
      </c>
      <c r="S83" s="108">
        <v>2</v>
      </c>
      <c r="T83" s="105">
        <v>3</v>
      </c>
      <c r="U83" s="105">
        <v>100</v>
      </c>
      <c r="V83" s="105">
        <v>139</v>
      </c>
      <c r="W83" s="108">
        <v>2</v>
      </c>
      <c r="X83" s="105">
        <v>2</v>
      </c>
      <c r="Y83" s="105">
        <v>60</v>
      </c>
      <c r="Z83" s="105">
        <v>64</v>
      </c>
      <c r="AA83" s="108">
        <v>2</v>
      </c>
      <c r="AB83" s="105">
        <v>2</v>
      </c>
      <c r="AC83" s="105">
        <v>60</v>
      </c>
      <c r="AD83" s="105">
        <v>62</v>
      </c>
      <c r="AI83" s="187">
        <f t="shared" si="8"/>
        <v>10</v>
      </c>
      <c r="AJ83" s="188">
        <f t="shared" si="9"/>
        <v>11</v>
      </c>
      <c r="AK83" s="188">
        <f t="shared" si="10"/>
        <v>315</v>
      </c>
      <c r="AL83" s="189">
        <f t="shared" si="11"/>
        <v>401</v>
      </c>
      <c r="AM83" s="383" t="s">
        <v>984</v>
      </c>
      <c r="AN83" s="383" t="s">
        <v>2666</v>
      </c>
      <c r="AO83" s="383" t="s">
        <v>2067</v>
      </c>
      <c r="AP83" s="383" t="s">
        <v>2666</v>
      </c>
      <c r="AQ83" s="383" t="s">
        <v>2044</v>
      </c>
      <c r="AR83" s="383" t="s">
        <v>2044</v>
      </c>
      <c r="AS83" s="383" t="s">
        <v>984</v>
      </c>
      <c r="AT83" s="383" t="s">
        <v>2751</v>
      </c>
      <c r="AU83" s="383" t="s">
        <v>2667</v>
      </c>
      <c r="AV83" s="383" t="s">
        <v>2751</v>
      </c>
      <c r="AW83" s="383" t="s">
        <v>2667</v>
      </c>
      <c r="AX83" s="383" t="s">
        <v>2044</v>
      </c>
    </row>
    <row r="84" spans="1:50" ht="24.75">
      <c r="A84" s="105" t="s">
        <v>1338</v>
      </c>
      <c r="B84" s="105" t="s">
        <v>3097</v>
      </c>
      <c r="D84" s="185" t="s">
        <v>3098</v>
      </c>
      <c r="E84" s="185" t="s">
        <v>3099</v>
      </c>
      <c r="F84" s="185" t="s">
        <v>3100</v>
      </c>
      <c r="G84" s="185" t="s">
        <v>3101</v>
      </c>
      <c r="H84" s="383" t="s">
        <v>3102</v>
      </c>
      <c r="I84" s="107">
        <v>5</v>
      </c>
      <c r="K84" s="108">
        <v>3</v>
      </c>
      <c r="L84" s="105">
        <v>5</v>
      </c>
      <c r="M84" s="105">
        <v>100</v>
      </c>
      <c r="N84" s="105">
        <v>136</v>
      </c>
      <c r="O84" s="108">
        <v>4</v>
      </c>
      <c r="P84" s="105">
        <v>5</v>
      </c>
      <c r="Q84" s="105">
        <v>140</v>
      </c>
      <c r="R84" s="105">
        <v>197</v>
      </c>
      <c r="S84" s="108">
        <v>3</v>
      </c>
      <c r="T84" s="105">
        <v>4</v>
      </c>
      <c r="U84" s="105">
        <v>110</v>
      </c>
      <c r="V84" s="105">
        <v>148</v>
      </c>
      <c r="W84" s="108">
        <v>4</v>
      </c>
      <c r="X84" s="105">
        <v>5</v>
      </c>
      <c r="Y84" s="105">
        <v>100</v>
      </c>
      <c r="Z84" s="105">
        <v>157</v>
      </c>
      <c r="AA84" s="108">
        <v>3</v>
      </c>
      <c r="AB84" s="105">
        <v>4</v>
      </c>
      <c r="AC84" s="105">
        <v>100</v>
      </c>
      <c r="AD84" s="105">
        <v>139</v>
      </c>
      <c r="AI84" s="187">
        <f t="shared" si="8"/>
        <v>17</v>
      </c>
      <c r="AJ84" s="188">
        <f t="shared" si="9"/>
        <v>23</v>
      </c>
      <c r="AK84" s="188">
        <f t="shared" si="10"/>
        <v>550</v>
      </c>
      <c r="AL84" s="189">
        <f t="shared" si="11"/>
        <v>777</v>
      </c>
      <c r="AM84" s="383" t="s">
        <v>2683</v>
      </c>
      <c r="AN84" s="383" t="s">
        <v>2683</v>
      </c>
      <c r="AO84" s="383" t="s">
        <v>2683</v>
      </c>
      <c r="AP84" s="383" t="s">
        <v>2351</v>
      </c>
      <c r="AQ84" s="383" t="s">
        <v>2068</v>
      </c>
      <c r="AR84" s="383" t="s">
        <v>2044</v>
      </c>
      <c r="AS84" s="383" t="s">
        <v>2683</v>
      </c>
      <c r="AT84" s="383" t="s">
        <v>2683</v>
      </c>
      <c r="AU84" s="383" t="s">
        <v>2683</v>
      </c>
      <c r="AV84" s="383" t="s">
        <v>2351</v>
      </c>
      <c r="AW84" s="383" t="s">
        <v>2068</v>
      </c>
      <c r="AX84" s="383" t="s">
        <v>984</v>
      </c>
    </row>
    <row r="85" spans="1:50" ht="24.75">
      <c r="A85" s="105" t="s">
        <v>1338</v>
      </c>
      <c r="B85" s="105" t="s">
        <v>2315</v>
      </c>
      <c r="D85" s="185" t="s">
        <v>3103</v>
      </c>
      <c r="E85" s="192" t="s">
        <v>3104</v>
      </c>
      <c r="F85" s="185" t="s">
        <v>3105</v>
      </c>
      <c r="G85" s="185" t="s">
        <v>3106</v>
      </c>
      <c r="H85" s="383" t="s">
        <v>2778</v>
      </c>
      <c r="I85" s="107" t="s">
        <v>2863</v>
      </c>
      <c r="J85" s="383" t="s">
        <v>2655</v>
      </c>
      <c r="K85" s="108">
        <v>1</v>
      </c>
      <c r="L85" s="105">
        <v>1</v>
      </c>
      <c r="M85" s="105">
        <v>35</v>
      </c>
      <c r="N85" s="105">
        <v>37</v>
      </c>
      <c r="S85" s="108">
        <v>1</v>
      </c>
      <c r="T85" s="105">
        <v>1</v>
      </c>
      <c r="U85" s="105">
        <v>50</v>
      </c>
      <c r="V85" s="105">
        <v>60</v>
      </c>
      <c r="AA85" s="108">
        <v>1</v>
      </c>
      <c r="AB85" s="105">
        <v>1</v>
      </c>
      <c r="AC85" s="105">
        <v>59</v>
      </c>
      <c r="AD85" s="105">
        <v>66</v>
      </c>
      <c r="AI85" s="187">
        <f t="shared" si="8"/>
        <v>3</v>
      </c>
      <c r="AJ85" s="188">
        <f t="shared" si="9"/>
        <v>3</v>
      </c>
      <c r="AK85" s="188">
        <f t="shared" si="10"/>
        <v>144</v>
      </c>
      <c r="AL85" s="189">
        <f t="shared" si="11"/>
        <v>163</v>
      </c>
      <c r="AM85" s="383" t="s">
        <v>3107</v>
      </c>
      <c r="AN85" s="383" t="s">
        <v>3108</v>
      </c>
      <c r="AO85" s="383" t="s">
        <v>3109</v>
      </c>
      <c r="AP85" s="383" t="s">
        <v>2958</v>
      </c>
      <c r="AQ85" s="383" t="s">
        <v>984</v>
      </c>
      <c r="AR85" s="383" t="s">
        <v>2959</v>
      </c>
      <c r="AS85" s="383" t="s">
        <v>3107</v>
      </c>
      <c r="AT85" s="383" t="s">
        <v>3108</v>
      </c>
      <c r="AU85" s="383" t="s">
        <v>3109</v>
      </c>
      <c r="AV85" s="383" t="s">
        <v>2958</v>
      </c>
      <c r="AW85" s="383" t="s">
        <v>984</v>
      </c>
      <c r="AX85" s="383" t="s">
        <v>2959</v>
      </c>
    </row>
    <row r="86" spans="1:50" ht="12.75">
      <c r="A86" s="105" t="s">
        <v>1504</v>
      </c>
      <c r="B86" s="105" t="s">
        <v>1967</v>
      </c>
      <c r="D86" s="185" t="s">
        <v>2960</v>
      </c>
      <c r="E86" s="190" t="s">
        <v>2961</v>
      </c>
      <c r="F86" s="185" t="s">
        <v>2962</v>
      </c>
      <c r="G86" s="190" t="s">
        <v>2963</v>
      </c>
      <c r="H86" s="383">
        <v>0.6145833333333334</v>
      </c>
      <c r="I86" s="107" t="s">
        <v>1972</v>
      </c>
      <c r="J86" s="383" t="s">
        <v>2655</v>
      </c>
      <c r="O86" s="108">
        <v>1</v>
      </c>
      <c r="P86" s="105">
        <v>1</v>
      </c>
      <c r="Q86" s="105">
        <v>9</v>
      </c>
      <c r="R86" s="105">
        <v>11</v>
      </c>
      <c r="AI86" s="187">
        <f t="shared" si="8"/>
        <v>1</v>
      </c>
      <c r="AJ86" s="188">
        <f t="shared" si="9"/>
        <v>1</v>
      </c>
      <c r="AK86" s="188">
        <f t="shared" si="10"/>
        <v>9</v>
      </c>
      <c r="AL86" s="189">
        <f t="shared" si="11"/>
        <v>11</v>
      </c>
      <c r="AM86" s="383" t="s">
        <v>984</v>
      </c>
      <c r="AN86" s="383" t="s">
        <v>2964</v>
      </c>
      <c r="AO86" s="383" t="s">
        <v>984</v>
      </c>
      <c r="AP86" s="383" t="s">
        <v>2751</v>
      </c>
      <c r="AQ86" s="383" t="s">
        <v>984</v>
      </c>
      <c r="AR86" s="383" t="s">
        <v>2779</v>
      </c>
      <c r="AS86" s="383" t="s">
        <v>984</v>
      </c>
      <c r="AT86" s="383" t="s">
        <v>2964</v>
      </c>
      <c r="AU86" s="383" t="s">
        <v>984</v>
      </c>
      <c r="AV86" s="383" t="s">
        <v>2751</v>
      </c>
      <c r="AW86" s="383" t="s">
        <v>984</v>
      </c>
      <c r="AX86" s="383" t="s">
        <v>2779</v>
      </c>
    </row>
    <row r="87" spans="1:50" ht="12.75">
      <c r="A87" s="105" t="s">
        <v>1504</v>
      </c>
      <c r="B87" s="105" t="s">
        <v>2965</v>
      </c>
      <c r="D87" s="185" t="s">
        <v>2601</v>
      </c>
      <c r="E87" s="185" t="s">
        <v>2602</v>
      </c>
      <c r="F87" s="185" t="s">
        <v>2413</v>
      </c>
      <c r="G87" s="185" t="s">
        <v>2414</v>
      </c>
      <c r="H87" s="383">
        <v>0.4791666666666667</v>
      </c>
      <c r="I87" s="107" t="s">
        <v>2415</v>
      </c>
      <c r="K87" s="108">
        <v>1</v>
      </c>
      <c r="L87" s="105">
        <v>1</v>
      </c>
      <c r="M87" s="105">
        <v>10</v>
      </c>
      <c r="N87" s="105">
        <v>6</v>
      </c>
      <c r="S87" s="108">
        <v>1</v>
      </c>
      <c r="T87" s="105">
        <v>1</v>
      </c>
      <c r="U87" s="105">
        <v>5</v>
      </c>
      <c r="V87" s="105">
        <v>4</v>
      </c>
      <c r="AI87" s="187">
        <f t="shared" si="8"/>
        <v>2</v>
      </c>
      <c r="AJ87" s="188">
        <f t="shared" si="9"/>
        <v>2</v>
      </c>
      <c r="AK87" s="188">
        <f t="shared" si="10"/>
        <v>15</v>
      </c>
      <c r="AL87" s="189">
        <f t="shared" si="11"/>
        <v>10</v>
      </c>
      <c r="AM87" s="383" t="s">
        <v>2416</v>
      </c>
      <c r="AN87" s="383" t="s">
        <v>2416</v>
      </c>
      <c r="AO87" s="383" t="s">
        <v>2416</v>
      </c>
      <c r="AP87" s="383" t="s">
        <v>2416</v>
      </c>
      <c r="AQ87" s="383" t="s">
        <v>2417</v>
      </c>
      <c r="AR87" s="383" t="s">
        <v>984</v>
      </c>
      <c r="AS87" s="383" t="s">
        <v>984</v>
      </c>
      <c r="AT87" s="383" t="s">
        <v>984</v>
      </c>
      <c r="AU87" s="383" t="s">
        <v>984</v>
      </c>
      <c r="AV87" s="383" t="s">
        <v>984</v>
      </c>
      <c r="AW87" s="383" t="s">
        <v>984</v>
      </c>
      <c r="AX87" s="383" t="s">
        <v>984</v>
      </c>
    </row>
    <row r="88" spans="1:50" ht="12.75">
      <c r="A88" s="105" t="s">
        <v>1338</v>
      </c>
      <c r="B88" s="105" t="s">
        <v>2315</v>
      </c>
      <c r="D88" s="185" t="s">
        <v>2418</v>
      </c>
      <c r="E88" s="185" t="s">
        <v>2419</v>
      </c>
      <c r="F88" s="185" t="s">
        <v>2420</v>
      </c>
      <c r="G88" s="185" t="s">
        <v>2421</v>
      </c>
      <c r="H88" s="383" t="s">
        <v>3102</v>
      </c>
      <c r="I88" s="107" t="s">
        <v>2863</v>
      </c>
      <c r="J88" s="383" t="s">
        <v>2655</v>
      </c>
      <c r="K88" s="108">
        <v>1</v>
      </c>
      <c r="L88" s="105">
        <v>1</v>
      </c>
      <c r="M88" s="105">
        <v>50</v>
      </c>
      <c r="N88" s="105">
        <v>56</v>
      </c>
      <c r="S88" s="108">
        <v>1</v>
      </c>
      <c r="T88" s="105">
        <v>2</v>
      </c>
      <c r="U88" s="105">
        <v>50</v>
      </c>
      <c r="V88" s="105">
        <v>90</v>
      </c>
      <c r="AA88" s="108">
        <v>1</v>
      </c>
      <c r="AB88" s="105">
        <v>1</v>
      </c>
      <c r="AC88" s="105">
        <v>45</v>
      </c>
      <c r="AD88" s="105">
        <v>41</v>
      </c>
      <c r="AI88" s="187">
        <f t="shared" si="8"/>
        <v>3</v>
      </c>
      <c r="AJ88" s="188">
        <f t="shared" si="9"/>
        <v>4</v>
      </c>
      <c r="AK88" s="188">
        <f t="shared" si="10"/>
        <v>145</v>
      </c>
      <c r="AL88" s="189">
        <f t="shared" si="11"/>
        <v>187</v>
      </c>
      <c r="AM88" s="383" t="s">
        <v>984</v>
      </c>
      <c r="AN88" s="383" t="s">
        <v>2305</v>
      </c>
      <c r="AO88" s="383" t="s">
        <v>2422</v>
      </c>
      <c r="AP88" s="383" t="s">
        <v>2305</v>
      </c>
      <c r="AQ88" s="383" t="s">
        <v>2423</v>
      </c>
      <c r="AR88" s="383" t="s">
        <v>2422</v>
      </c>
      <c r="AS88" s="383" t="s">
        <v>984</v>
      </c>
      <c r="AT88" s="383" t="s">
        <v>2423</v>
      </c>
      <c r="AU88" s="383" t="s">
        <v>2422</v>
      </c>
      <c r="AV88" s="383" t="s">
        <v>2305</v>
      </c>
      <c r="AW88" s="383" t="s">
        <v>2423</v>
      </c>
      <c r="AX88" s="383" t="s">
        <v>2422</v>
      </c>
    </row>
    <row r="89" spans="1:50" ht="12.75">
      <c r="A89" s="105" t="s">
        <v>1338</v>
      </c>
      <c r="B89" s="105" t="s">
        <v>2424</v>
      </c>
      <c r="D89" s="185" t="s">
        <v>2611</v>
      </c>
      <c r="E89" s="185" t="s">
        <v>2612</v>
      </c>
      <c r="F89" s="185" t="s">
        <v>2613</v>
      </c>
      <c r="G89" s="185" t="s">
        <v>2614</v>
      </c>
      <c r="H89" s="383" t="s">
        <v>2615</v>
      </c>
      <c r="I89" s="107" t="s">
        <v>2616</v>
      </c>
      <c r="J89" s="383" t="s">
        <v>2655</v>
      </c>
      <c r="O89" s="108">
        <v>1</v>
      </c>
      <c r="P89" s="105">
        <v>1</v>
      </c>
      <c r="Q89" s="105">
        <v>29</v>
      </c>
      <c r="R89" s="105">
        <v>33</v>
      </c>
      <c r="W89" s="108">
        <v>1</v>
      </c>
      <c r="X89" s="105">
        <v>1</v>
      </c>
      <c r="Y89" s="105">
        <v>19</v>
      </c>
      <c r="Z89" s="105">
        <v>30</v>
      </c>
      <c r="AI89" s="187">
        <f t="shared" si="8"/>
        <v>2</v>
      </c>
      <c r="AJ89" s="188">
        <f t="shared" si="9"/>
        <v>2</v>
      </c>
      <c r="AK89" s="188">
        <f t="shared" si="10"/>
        <v>48</v>
      </c>
      <c r="AL89" s="189">
        <f t="shared" si="11"/>
        <v>63</v>
      </c>
      <c r="AM89" s="383" t="s">
        <v>984</v>
      </c>
      <c r="AN89" s="383" t="s">
        <v>2849</v>
      </c>
      <c r="AO89" s="383" t="s">
        <v>984</v>
      </c>
      <c r="AP89" s="383" t="s">
        <v>2588</v>
      </c>
      <c r="AQ89" s="383" t="s">
        <v>984</v>
      </c>
      <c r="AR89" s="383" t="s">
        <v>2660</v>
      </c>
      <c r="AS89" s="383" t="s">
        <v>984</v>
      </c>
      <c r="AT89" s="383" t="s">
        <v>2849</v>
      </c>
      <c r="AU89" s="383" t="s">
        <v>984</v>
      </c>
      <c r="AV89" s="383" t="s">
        <v>2588</v>
      </c>
      <c r="AW89" s="383" t="s">
        <v>984</v>
      </c>
      <c r="AX89" s="383" t="s">
        <v>2660</v>
      </c>
    </row>
    <row r="90" spans="1:50" ht="36.75">
      <c r="A90" s="105" t="s">
        <v>1338</v>
      </c>
      <c r="B90" s="105" t="s">
        <v>2432</v>
      </c>
      <c r="D90" s="185" t="s">
        <v>2433</v>
      </c>
      <c r="E90" s="190" t="s">
        <v>2434</v>
      </c>
      <c r="F90" s="185" t="s">
        <v>2924</v>
      </c>
      <c r="G90" s="185" t="s">
        <v>2435</v>
      </c>
      <c r="H90" s="383" t="s">
        <v>2436</v>
      </c>
      <c r="I90" s="107">
        <v>5</v>
      </c>
      <c r="K90" s="108">
        <v>2</v>
      </c>
      <c r="L90" s="105">
        <v>3</v>
      </c>
      <c r="M90" s="105">
        <v>145</v>
      </c>
      <c r="N90" s="105">
        <v>191</v>
      </c>
      <c r="O90" s="108">
        <v>3</v>
      </c>
      <c r="P90" s="105">
        <v>3</v>
      </c>
      <c r="Q90" s="105">
        <v>165</v>
      </c>
      <c r="R90" s="105">
        <v>164</v>
      </c>
      <c r="S90" s="108">
        <v>3</v>
      </c>
      <c r="T90" s="105">
        <v>2</v>
      </c>
      <c r="U90" s="105">
        <v>150</v>
      </c>
      <c r="V90" s="105">
        <v>109</v>
      </c>
      <c r="W90" s="108">
        <v>3</v>
      </c>
      <c r="X90" s="105">
        <v>2</v>
      </c>
      <c r="Y90" s="105">
        <v>147</v>
      </c>
      <c r="Z90" s="105">
        <v>94</v>
      </c>
      <c r="AA90" s="108">
        <v>2</v>
      </c>
      <c r="AB90" s="105">
        <v>2</v>
      </c>
      <c r="AC90" s="105">
        <v>80</v>
      </c>
      <c r="AD90" s="105">
        <v>81</v>
      </c>
      <c r="AI90" s="187">
        <f t="shared" si="8"/>
        <v>13</v>
      </c>
      <c r="AJ90" s="188">
        <f t="shared" si="9"/>
        <v>12</v>
      </c>
      <c r="AK90" s="188">
        <f t="shared" si="10"/>
        <v>687</v>
      </c>
      <c r="AL90" s="189">
        <f t="shared" si="11"/>
        <v>639</v>
      </c>
      <c r="AM90" s="383" t="s">
        <v>2057</v>
      </c>
      <c r="AN90" s="383" t="s">
        <v>2057</v>
      </c>
      <c r="AO90" s="383" t="s">
        <v>2768</v>
      </c>
      <c r="AP90" s="383" t="s">
        <v>2057</v>
      </c>
      <c r="AQ90" s="383" t="s">
        <v>2768</v>
      </c>
      <c r="AR90" s="383" t="s">
        <v>2660</v>
      </c>
      <c r="AS90" s="383" t="s">
        <v>2057</v>
      </c>
      <c r="AT90" s="383" t="s">
        <v>2057</v>
      </c>
      <c r="AU90" s="383" t="s">
        <v>2768</v>
      </c>
      <c r="AV90" s="383" t="s">
        <v>2057</v>
      </c>
      <c r="AW90" s="383" t="s">
        <v>2768</v>
      </c>
      <c r="AX90" s="383" t="s">
        <v>2660</v>
      </c>
    </row>
    <row r="91" spans="1:50" ht="24.75">
      <c r="A91" s="105" t="s">
        <v>1338</v>
      </c>
      <c r="B91" s="105" t="s">
        <v>2143</v>
      </c>
      <c r="D91" s="185" t="s">
        <v>2437</v>
      </c>
      <c r="E91" s="190" t="s">
        <v>2624</v>
      </c>
      <c r="F91" s="185" t="s">
        <v>2241</v>
      </c>
      <c r="G91" s="185" t="s">
        <v>2625</v>
      </c>
      <c r="H91" s="383" t="s">
        <v>2544</v>
      </c>
      <c r="I91" s="107">
        <v>5</v>
      </c>
      <c r="J91" s="383" t="s">
        <v>2244</v>
      </c>
      <c r="K91" s="108">
        <v>10</v>
      </c>
      <c r="L91" s="105">
        <v>13</v>
      </c>
      <c r="M91" s="105">
        <v>380</v>
      </c>
      <c r="N91" s="105">
        <v>450</v>
      </c>
      <c r="O91" s="108">
        <v>9</v>
      </c>
      <c r="P91" s="105">
        <v>12</v>
      </c>
      <c r="Q91" s="105">
        <v>375</v>
      </c>
      <c r="R91" s="105">
        <v>468</v>
      </c>
      <c r="S91" s="108">
        <v>7</v>
      </c>
      <c r="T91" s="105">
        <v>13</v>
      </c>
      <c r="U91" s="105">
        <v>345</v>
      </c>
      <c r="V91" s="105">
        <v>567</v>
      </c>
      <c r="W91" s="108">
        <v>9</v>
      </c>
      <c r="X91" s="105">
        <v>12</v>
      </c>
      <c r="Y91" s="105">
        <v>230</v>
      </c>
      <c r="Z91" s="105">
        <v>299</v>
      </c>
      <c r="AA91" s="108">
        <v>7</v>
      </c>
      <c r="AB91" s="105">
        <v>9</v>
      </c>
      <c r="AC91" s="105">
        <v>300</v>
      </c>
      <c r="AD91" s="105">
        <v>368</v>
      </c>
      <c r="AI91" s="187">
        <f t="shared" si="8"/>
        <v>42</v>
      </c>
      <c r="AJ91" s="188">
        <f t="shared" si="9"/>
        <v>59</v>
      </c>
      <c r="AK91" s="188">
        <f t="shared" si="10"/>
        <v>1630</v>
      </c>
      <c r="AL91" s="189">
        <f t="shared" si="11"/>
        <v>2152</v>
      </c>
      <c r="AM91" s="383" t="s">
        <v>2066</v>
      </c>
      <c r="AN91" s="383" t="s">
        <v>2351</v>
      </c>
      <c r="AO91" s="383" t="s">
        <v>2066</v>
      </c>
      <c r="AP91" s="383" t="s">
        <v>2351</v>
      </c>
      <c r="AQ91" s="383" t="s">
        <v>2768</v>
      </c>
      <c r="AR91" s="383" t="s">
        <v>2768</v>
      </c>
      <c r="AS91" s="383" t="s">
        <v>2066</v>
      </c>
      <c r="AT91" s="383" t="s">
        <v>2351</v>
      </c>
      <c r="AU91" s="383" t="s">
        <v>2066</v>
      </c>
      <c r="AV91" s="383" t="s">
        <v>2351</v>
      </c>
      <c r="AW91" s="383" t="s">
        <v>2768</v>
      </c>
      <c r="AX91" s="383" t="s">
        <v>2768</v>
      </c>
    </row>
    <row r="92" spans="1:50" ht="12.75">
      <c r="A92" s="105" t="s">
        <v>1338</v>
      </c>
      <c r="B92" s="105" t="s">
        <v>2495</v>
      </c>
      <c r="D92" s="192" t="s">
        <v>2626</v>
      </c>
      <c r="E92" s="192" t="s">
        <v>2627</v>
      </c>
      <c r="F92" s="192" t="s">
        <v>2628</v>
      </c>
      <c r="G92" s="191" t="s">
        <v>2629</v>
      </c>
      <c r="H92" s="383" t="s">
        <v>2630</v>
      </c>
      <c r="I92" s="107">
        <v>5</v>
      </c>
      <c r="J92" s="383" t="s">
        <v>2655</v>
      </c>
      <c r="K92" s="108">
        <v>1</v>
      </c>
      <c r="L92" s="105">
        <v>2</v>
      </c>
      <c r="M92" s="105">
        <v>45</v>
      </c>
      <c r="N92" s="105">
        <v>79</v>
      </c>
      <c r="O92" s="108">
        <v>2</v>
      </c>
      <c r="P92" s="105">
        <v>1</v>
      </c>
      <c r="Q92" s="105">
        <v>89</v>
      </c>
      <c r="R92" s="105">
        <v>57</v>
      </c>
      <c r="S92" s="108">
        <v>2</v>
      </c>
      <c r="T92" s="105">
        <v>2</v>
      </c>
      <c r="U92" s="105">
        <v>70</v>
      </c>
      <c r="V92" s="105">
        <v>68</v>
      </c>
      <c r="W92" s="108">
        <v>2</v>
      </c>
      <c r="X92" s="105">
        <v>2</v>
      </c>
      <c r="Y92" s="105">
        <v>50</v>
      </c>
      <c r="Z92" s="105">
        <v>52</v>
      </c>
      <c r="AA92" s="108">
        <v>2</v>
      </c>
      <c r="AB92" s="105">
        <v>2</v>
      </c>
      <c r="AC92" s="105">
        <v>85</v>
      </c>
      <c r="AD92" s="105">
        <v>85</v>
      </c>
      <c r="AI92" s="187">
        <f t="shared" si="8"/>
        <v>9</v>
      </c>
      <c r="AJ92" s="188">
        <f t="shared" si="9"/>
        <v>9</v>
      </c>
      <c r="AK92" s="188">
        <f t="shared" si="10"/>
        <v>339</v>
      </c>
      <c r="AL92" s="189">
        <f t="shared" si="11"/>
        <v>341</v>
      </c>
      <c r="AM92" s="383" t="s">
        <v>984</v>
      </c>
      <c r="AN92" s="383" t="s">
        <v>2683</v>
      </c>
      <c r="AO92" s="383" t="s">
        <v>2158</v>
      </c>
      <c r="AP92" s="383" t="s">
        <v>2158</v>
      </c>
      <c r="AQ92" s="383" t="s">
        <v>2067</v>
      </c>
      <c r="AR92" s="383" t="s">
        <v>2667</v>
      </c>
      <c r="AS92" s="383" t="s">
        <v>984</v>
      </c>
      <c r="AT92" s="383" t="s">
        <v>2683</v>
      </c>
      <c r="AU92" s="383" t="s">
        <v>2158</v>
      </c>
      <c r="AV92" s="383" t="s">
        <v>2158</v>
      </c>
      <c r="AW92" s="383" t="s">
        <v>2067</v>
      </c>
      <c r="AX92" s="383" t="s">
        <v>2667</v>
      </c>
    </row>
    <row r="93" spans="2:50" ht="12.75">
      <c r="B93" s="105" t="s">
        <v>2786</v>
      </c>
      <c r="D93" s="185" t="s">
        <v>2631</v>
      </c>
      <c r="E93" s="185" t="s">
        <v>2632</v>
      </c>
      <c r="F93" s="185" t="s">
        <v>2633</v>
      </c>
      <c r="G93" s="190" t="s">
        <v>2634</v>
      </c>
      <c r="H93" s="383">
        <v>0.5520833333333334</v>
      </c>
      <c r="I93" s="107" t="s">
        <v>1972</v>
      </c>
      <c r="O93" s="108">
        <v>1</v>
      </c>
      <c r="P93" s="105">
        <v>1</v>
      </c>
      <c r="Q93" s="105">
        <v>3</v>
      </c>
      <c r="R93" s="105">
        <v>7</v>
      </c>
      <c r="AI93" s="187">
        <f t="shared" si="8"/>
        <v>1</v>
      </c>
      <c r="AJ93" s="188">
        <f t="shared" si="9"/>
        <v>1</v>
      </c>
      <c r="AK93" s="188">
        <f t="shared" si="10"/>
        <v>3</v>
      </c>
      <c r="AL93" s="189">
        <f t="shared" si="11"/>
        <v>7</v>
      </c>
      <c r="AM93" s="383" t="s">
        <v>2635</v>
      </c>
      <c r="AN93" s="383" t="s">
        <v>2635</v>
      </c>
      <c r="AO93" s="383" t="s">
        <v>2635</v>
      </c>
      <c r="AP93" s="383" t="s">
        <v>2635</v>
      </c>
      <c r="AQ93" s="383" t="s">
        <v>2675</v>
      </c>
      <c r="AR93" s="383" t="s">
        <v>2750</v>
      </c>
      <c r="AS93" s="383" t="s">
        <v>2635</v>
      </c>
      <c r="AT93" s="383" t="s">
        <v>2635</v>
      </c>
      <c r="AU93" s="383" t="s">
        <v>2635</v>
      </c>
      <c r="AV93" s="383" t="s">
        <v>2635</v>
      </c>
      <c r="AW93" s="383" t="s">
        <v>2675</v>
      </c>
      <c r="AX93" s="383" t="s">
        <v>2750</v>
      </c>
    </row>
    <row r="94" spans="1:50" ht="12.75">
      <c r="A94" s="105" t="s">
        <v>1338</v>
      </c>
      <c r="B94" s="105" t="s">
        <v>2495</v>
      </c>
      <c r="D94" s="185" t="s">
        <v>2636</v>
      </c>
      <c r="E94" s="185" t="s">
        <v>2823</v>
      </c>
      <c r="F94" s="185" t="s">
        <v>2824</v>
      </c>
      <c r="G94" s="185" t="s">
        <v>2825</v>
      </c>
      <c r="H94" s="383" t="s">
        <v>2826</v>
      </c>
      <c r="I94" s="107">
        <v>5</v>
      </c>
      <c r="J94" s="383" t="s">
        <v>2655</v>
      </c>
      <c r="K94" s="108">
        <v>2</v>
      </c>
      <c r="L94" s="105">
        <v>2</v>
      </c>
      <c r="M94" s="105">
        <v>70</v>
      </c>
      <c r="N94" s="105">
        <v>71</v>
      </c>
      <c r="O94" s="108">
        <v>2</v>
      </c>
      <c r="P94" s="105">
        <v>2</v>
      </c>
      <c r="Q94" s="105">
        <v>100</v>
      </c>
      <c r="R94" s="105">
        <v>96</v>
      </c>
      <c r="S94" s="108">
        <v>2</v>
      </c>
      <c r="T94" s="105">
        <v>2</v>
      </c>
      <c r="U94" s="105">
        <v>60</v>
      </c>
      <c r="V94" s="105">
        <v>59</v>
      </c>
      <c r="W94" s="108">
        <v>2</v>
      </c>
      <c r="X94" s="105">
        <v>2</v>
      </c>
      <c r="Y94" s="105">
        <v>100</v>
      </c>
      <c r="Z94" s="105">
        <v>77</v>
      </c>
      <c r="AA94" s="108">
        <v>2</v>
      </c>
      <c r="AB94" s="105">
        <v>2</v>
      </c>
      <c r="AC94" s="105">
        <v>70</v>
      </c>
      <c r="AD94" s="105">
        <v>72</v>
      </c>
      <c r="AI94" s="187">
        <f t="shared" si="8"/>
        <v>10</v>
      </c>
      <c r="AJ94" s="188">
        <f t="shared" si="9"/>
        <v>10</v>
      </c>
      <c r="AK94" s="188">
        <f t="shared" si="10"/>
        <v>400</v>
      </c>
      <c r="AL94" s="189">
        <f t="shared" si="11"/>
        <v>375</v>
      </c>
      <c r="AM94" s="383" t="s">
        <v>2067</v>
      </c>
      <c r="AN94" s="383" t="s">
        <v>2067</v>
      </c>
      <c r="AO94" s="383" t="s">
        <v>2683</v>
      </c>
      <c r="AP94" s="383" t="s">
        <v>2683</v>
      </c>
      <c r="AQ94" s="383" t="s">
        <v>984</v>
      </c>
      <c r="AR94" s="383" t="s">
        <v>2044</v>
      </c>
      <c r="AS94" s="383" t="s">
        <v>2067</v>
      </c>
      <c r="AT94" s="383" t="s">
        <v>2067</v>
      </c>
      <c r="AU94" s="383" t="s">
        <v>2683</v>
      </c>
      <c r="AV94" s="383" t="s">
        <v>2683</v>
      </c>
      <c r="AW94" s="383" t="s">
        <v>984</v>
      </c>
      <c r="AX94" s="383" t="s">
        <v>984</v>
      </c>
    </row>
    <row r="95" spans="2:50" ht="12.75">
      <c r="B95" s="105" t="s">
        <v>2677</v>
      </c>
      <c r="D95" s="185" t="s">
        <v>2827</v>
      </c>
      <c r="E95" s="185" t="s">
        <v>2828</v>
      </c>
      <c r="F95" s="185" t="s">
        <v>2829</v>
      </c>
      <c r="G95" s="185" t="s">
        <v>2830</v>
      </c>
      <c r="H95" s="383">
        <v>0.5416666666666666</v>
      </c>
      <c r="I95" s="107" t="s">
        <v>2761</v>
      </c>
      <c r="J95" s="383" t="s">
        <v>2655</v>
      </c>
      <c r="S95" s="108">
        <v>1</v>
      </c>
      <c r="T95" s="105">
        <v>1</v>
      </c>
      <c r="U95" s="105">
        <v>17</v>
      </c>
      <c r="V95" s="105">
        <v>25</v>
      </c>
      <c r="AI95" s="187">
        <f t="shared" si="8"/>
        <v>1</v>
      </c>
      <c r="AJ95" s="188">
        <f t="shared" si="9"/>
        <v>1</v>
      </c>
      <c r="AK95" s="188">
        <f t="shared" si="10"/>
        <v>17</v>
      </c>
      <c r="AL95" s="189">
        <f t="shared" si="11"/>
        <v>25</v>
      </c>
      <c r="AM95" s="383" t="s">
        <v>984</v>
      </c>
      <c r="AN95" s="383" t="s">
        <v>984</v>
      </c>
      <c r="AO95" s="383" t="s">
        <v>2351</v>
      </c>
      <c r="AP95" s="383" t="s">
        <v>2141</v>
      </c>
      <c r="AQ95" s="383" t="s">
        <v>2141</v>
      </c>
      <c r="AR95" s="383" t="s">
        <v>984</v>
      </c>
      <c r="AS95" s="383" t="s">
        <v>2641</v>
      </c>
      <c r="AT95" s="383" t="s">
        <v>2641</v>
      </c>
      <c r="AU95" s="383" t="s">
        <v>2641</v>
      </c>
      <c r="AV95" s="383" t="s">
        <v>2641</v>
      </c>
      <c r="AW95" s="383" t="s">
        <v>2641</v>
      </c>
      <c r="AX95" s="383" t="s">
        <v>984</v>
      </c>
    </row>
    <row r="96" spans="1:50" ht="12.75">
      <c r="A96" s="105" t="s">
        <v>1338</v>
      </c>
      <c r="B96" s="105" t="s">
        <v>2545</v>
      </c>
      <c r="D96" s="185" t="s">
        <v>2831</v>
      </c>
      <c r="E96" s="185" t="s">
        <v>3005</v>
      </c>
      <c r="F96" s="185" t="s">
        <v>3002</v>
      </c>
      <c r="G96" s="190" t="s">
        <v>3003</v>
      </c>
      <c r="H96" s="383" t="s">
        <v>3004</v>
      </c>
      <c r="I96" s="107">
        <v>5</v>
      </c>
      <c r="K96" s="108">
        <v>3</v>
      </c>
      <c r="L96" s="105">
        <v>6</v>
      </c>
      <c r="M96" s="105">
        <v>147</v>
      </c>
      <c r="N96" s="105">
        <v>228</v>
      </c>
      <c r="O96" s="108">
        <v>4</v>
      </c>
      <c r="P96" s="105">
        <v>4</v>
      </c>
      <c r="Q96" s="105">
        <v>188</v>
      </c>
      <c r="R96" s="105">
        <v>182</v>
      </c>
      <c r="S96" s="108">
        <v>4</v>
      </c>
      <c r="T96" s="105">
        <v>5</v>
      </c>
      <c r="U96" s="105">
        <v>145</v>
      </c>
      <c r="V96" s="105">
        <v>170</v>
      </c>
      <c r="W96" s="108">
        <v>3</v>
      </c>
      <c r="X96" s="105">
        <v>3</v>
      </c>
      <c r="Y96" s="105">
        <v>87</v>
      </c>
      <c r="Z96" s="105">
        <v>87</v>
      </c>
      <c r="AA96" s="108">
        <v>2</v>
      </c>
      <c r="AB96" s="105">
        <v>3</v>
      </c>
      <c r="AC96" s="105">
        <v>70</v>
      </c>
      <c r="AD96" s="105">
        <v>100</v>
      </c>
      <c r="AI96" s="187">
        <f t="shared" si="8"/>
        <v>16</v>
      </c>
      <c r="AJ96" s="188">
        <f t="shared" si="9"/>
        <v>21</v>
      </c>
      <c r="AK96" s="188">
        <f t="shared" si="10"/>
        <v>637</v>
      </c>
      <c r="AL96" s="189">
        <f t="shared" si="11"/>
        <v>767</v>
      </c>
      <c r="AM96" s="383" t="s">
        <v>2457</v>
      </c>
      <c r="AN96" s="383" t="s">
        <v>2457</v>
      </c>
      <c r="AO96" s="383" t="s">
        <v>2457</v>
      </c>
      <c r="AP96" s="383" t="s">
        <v>2457</v>
      </c>
      <c r="AQ96" s="383" t="s">
        <v>2068</v>
      </c>
      <c r="AR96" s="383" t="s">
        <v>2667</v>
      </c>
      <c r="AS96" s="383" t="s">
        <v>2457</v>
      </c>
      <c r="AT96" s="383" t="s">
        <v>2457</v>
      </c>
      <c r="AU96" s="383" t="s">
        <v>2457</v>
      </c>
      <c r="AV96" s="383" t="s">
        <v>2457</v>
      </c>
      <c r="AW96" s="383" t="s">
        <v>2068</v>
      </c>
      <c r="AX96" s="383" t="s">
        <v>984</v>
      </c>
    </row>
    <row r="97" spans="1:50" ht="12.75">
      <c r="A97" s="105" t="s">
        <v>1504</v>
      </c>
      <c r="B97" s="105" t="s">
        <v>2424</v>
      </c>
      <c r="D97" s="185" t="s">
        <v>3156</v>
      </c>
      <c r="E97" s="185" t="s">
        <v>3157</v>
      </c>
      <c r="F97" s="185" t="s">
        <v>3158</v>
      </c>
      <c r="G97" s="190" t="s">
        <v>3159</v>
      </c>
      <c r="H97" s="383" t="s">
        <v>3160</v>
      </c>
      <c r="I97" s="107" t="s">
        <v>2616</v>
      </c>
      <c r="J97" s="383" t="s">
        <v>2655</v>
      </c>
      <c r="O97" s="108">
        <v>1</v>
      </c>
      <c r="P97" s="105">
        <v>1</v>
      </c>
      <c r="Q97" s="105">
        <v>6</v>
      </c>
      <c r="R97" s="105">
        <v>5</v>
      </c>
      <c r="W97" s="108">
        <v>1</v>
      </c>
      <c r="X97" s="105">
        <v>1</v>
      </c>
      <c r="Y97" s="105">
        <v>8</v>
      </c>
      <c r="Z97" s="105">
        <v>7</v>
      </c>
      <c r="AI97" s="187">
        <f t="shared" si="8"/>
        <v>2</v>
      </c>
      <c r="AJ97" s="188">
        <f t="shared" si="9"/>
        <v>2</v>
      </c>
      <c r="AK97" s="188">
        <f t="shared" si="10"/>
        <v>14</v>
      </c>
      <c r="AL97" s="189">
        <f t="shared" si="11"/>
        <v>12</v>
      </c>
      <c r="AM97" s="383" t="s">
        <v>2751</v>
      </c>
      <c r="AN97" s="383" t="s">
        <v>2751</v>
      </c>
      <c r="AO97" s="383" t="s">
        <v>2683</v>
      </c>
      <c r="AP97" s="383" t="s">
        <v>2751</v>
      </c>
      <c r="AQ97" s="383" t="s">
        <v>2352</v>
      </c>
      <c r="AR97" s="383" t="s">
        <v>2044</v>
      </c>
      <c r="AS97" s="383" t="s">
        <v>2751</v>
      </c>
      <c r="AT97" s="383" t="s">
        <v>2751</v>
      </c>
      <c r="AU97" s="383" t="s">
        <v>2683</v>
      </c>
      <c r="AV97" s="383" t="s">
        <v>2751</v>
      </c>
      <c r="AW97" s="383" t="s">
        <v>984</v>
      </c>
      <c r="AX97" s="383" t="s">
        <v>2044</v>
      </c>
    </row>
    <row r="98" spans="2:50" ht="12.75">
      <c r="B98" s="105" t="s">
        <v>2677</v>
      </c>
      <c r="D98" s="185" t="s">
        <v>3161</v>
      </c>
      <c r="E98" s="185" t="s">
        <v>3162</v>
      </c>
      <c r="F98" s="185" t="s">
        <v>3163</v>
      </c>
      <c r="G98" s="185">
        <v>1235</v>
      </c>
      <c r="H98" s="383">
        <v>0.5833333333333334</v>
      </c>
      <c r="I98" s="107" t="s">
        <v>2761</v>
      </c>
      <c r="J98" s="383" t="s">
        <v>2655</v>
      </c>
      <c r="S98" s="108">
        <v>1</v>
      </c>
      <c r="T98" s="105">
        <v>1</v>
      </c>
      <c r="U98" s="105">
        <v>13</v>
      </c>
      <c r="V98" s="105">
        <v>15</v>
      </c>
      <c r="AI98" s="187">
        <f t="shared" si="8"/>
        <v>1</v>
      </c>
      <c r="AJ98" s="188">
        <f t="shared" si="9"/>
        <v>1</v>
      </c>
      <c r="AK98" s="188">
        <f t="shared" si="10"/>
        <v>13</v>
      </c>
      <c r="AL98" s="189">
        <f t="shared" si="11"/>
        <v>15</v>
      </c>
      <c r="AM98" s="383" t="s">
        <v>984</v>
      </c>
      <c r="AN98" s="383" t="s">
        <v>984</v>
      </c>
      <c r="AO98" s="383" t="s">
        <v>2492</v>
      </c>
      <c r="AP98" s="383" t="s">
        <v>984</v>
      </c>
      <c r="AQ98" s="383" t="s">
        <v>984</v>
      </c>
      <c r="AR98" s="383" t="s">
        <v>2660</v>
      </c>
      <c r="AS98" s="383" t="s">
        <v>984</v>
      </c>
      <c r="AT98" s="383" t="s">
        <v>984</v>
      </c>
      <c r="AU98" s="383" t="s">
        <v>2492</v>
      </c>
      <c r="AV98" s="383" t="s">
        <v>984</v>
      </c>
      <c r="AW98" s="383" t="s">
        <v>984</v>
      </c>
      <c r="AX98" s="383" t="s">
        <v>2660</v>
      </c>
    </row>
    <row r="99" spans="1:50" ht="24.75">
      <c r="A99" s="105" t="s">
        <v>1338</v>
      </c>
      <c r="B99" s="105" t="s">
        <v>3164</v>
      </c>
      <c r="D99" s="185" t="s">
        <v>3165</v>
      </c>
      <c r="E99" s="185" t="s">
        <v>3166</v>
      </c>
      <c r="F99" s="185" t="s">
        <v>1951</v>
      </c>
      <c r="G99" s="185" t="s">
        <v>3167</v>
      </c>
      <c r="H99" s="383" t="s">
        <v>3168</v>
      </c>
      <c r="I99" s="107">
        <v>5</v>
      </c>
      <c r="K99" s="108">
        <v>5</v>
      </c>
      <c r="L99" s="105">
        <v>4</v>
      </c>
      <c r="M99" s="105">
        <v>250</v>
      </c>
      <c r="N99" s="105">
        <v>212</v>
      </c>
      <c r="O99" s="108">
        <v>8</v>
      </c>
      <c r="P99" s="105">
        <v>9</v>
      </c>
      <c r="Q99" s="105">
        <v>168</v>
      </c>
      <c r="R99" s="105">
        <v>300</v>
      </c>
      <c r="S99" s="108">
        <v>6</v>
      </c>
      <c r="T99" s="105">
        <v>8</v>
      </c>
      <c r="U99" s="105">
        <v>240</v>
      </c>
      <c r="V99" s="105">
        <v>289</v>
      </c>
      <c r="W99" s="108">
        <v>5</v>
      </c>
      <c r="X99" s="105">
        <v>8</v>
      </c>
      <c r="Y99" s="105">
        <v>138</v>
      </c>
      <c r="Z99" s="105">
        <v>250</v>
      </c>
      <c r="AA99" s="108">
        <v>5</v>
      </c>
      <c r="AB99" s="105">
        <v>5</v>
      </c>
      <c r="AC99" s="105">
        <v>175</v>
      </c>
      <c r="AD99" s="105">
        <v>162</v>
      </c>
      <c r="AI99" s="187">
        <f t="shared" si="8"/>
        <v>29</v>
      </c>
      <c r="AJ99" s="188">
        <f t="shared" si="9"/>
        <v>34</v>
      </c>
      <c r="AK99" s="188">
        <f t="shared" si="10"/>
        <v>971</v>
      </c>
      <c r="AL99" s="189">
        <f t="shared" si="11"/>
        <v>1213</v>
      </c>
      <c r="AM99" s="383" t="s">
        <v>2768</v>
      </c>
      <c r="AN99" s="383" t="s">
        <v>2066</v>
      </c>
      <c r="AO99" s="383" t="s">
        <v>2066</v>
      </c>
      <c r="AP99" s="383" t="s">
        <v>2066</v>
      </c>
      <c r="AQ99" s="383" t="s">
        <v>2768</v>
      </c>
      <c r="AR99" s="383" t="s">
        <v>2068</v>
      </c>
      <c r="AS99" s="383" t="s">
        <v>2768</v>
      </c>
      <c r="AT99" s="383" t="s">
        <v>2066</v>
      </c>
      <c r="AU99" s="383" t="s">
        <v>2768</v>
      </c>
      <c r="AV99" s="383" t="s">
        <v>2066</v>
      </c>
      <c r="AW99" s="383" t="s">
        <v>2768</v>
      </c>
      <c r="AX99" s="383" t="s">
        <v>2068</v>
      </c>
    </row>
    <row r="100" spans="2:50" ht="12.75">
      <c r="B100" s="105" t="s">
        <v>2459</v>
      </c>
      <c r="D100" s="185" t="s">
        <v>3169</v>
      </c>
      <c r="E100" s="190" t="s">
        <v>3170</v>
      </c>
      <c r="F100" s="185" t="s">
        <v>3171</v>
      </c>
      <c r="G100" s="185" t="s">
        <v>3172</v>
      </c>
      <c r="H100" s="383">
        <v>0.4375</v>
      </c>
      <c r="I100" s="107" t="s">
        <v>2761</v>
      </c>
      <c r="J100" s="383" t="s">
        <v>2655</v>
      </c>
      <c r="S100" s="108">
        <v>2</v>
      </c>
      <c r="T100" s="105">
        <v>1</v>
      </c>
      <c r="U100" s="105">
        <v>17</v>
      </c>
      <c r="V100" s="105">
        <v>34</v>
      </c>
      <c r="AI100" s="187">
        <f aca="true" t="shared" si="12" ref="AI100:AI131">SUM(K100+O100+S100+W100+AA100+AE100)</f>
        <v>2</v>
      </c>
      <c r="AJ100" s="188">
        <f aca="true" t="shared" si="13" ref="AJ100:AJ131">SUM(L100+P100+T100+X100+AB100+AF100)</f>
        <v>1</v>
      </c>
      <c r="AK100" s="188">
        <f aca="true" t="shared" si="14" ref="AK100:AK131">SUM(M100+Q100+U100+Y100+AC100+AG100)</f>
        <v>17</v>
      </c>
      <c r="AL100" s="189">
        <f aca="true" t="shared" si="15" ref="AL100:AL131">SUM(N100+R100+V100+Z100+AD100+AH100)</f>
        <v>34</v>
      </c>
      <c r="AM100" s="383" t="s">
        <v>984</v>
      </c>
      <c r="AN100" s="383" t="s">
        <v>2666</v>
      </c>
      <c r="AO100" s="383" t="s">
        <v>984</v>
      </c>
      <c r="AP100" s="383" t="s">
        <v>2756</v>
      </c>
      <c r="AQ100" s="383" t="s">
        <v>984</v>
      </c>
      <c r="AR100" s="383" t="s">
        <v>2590</v>
      </c>
      <c r="AS100" s="383" t="s">
        <v>984</v>
      </c>
      <c r="AT100" s="383" t="s">
        <v>2666</v>
      </c>
      <c r="AU100" s="383" t="s">
        <v>984</v>
      </c>
      <c r="AV100" s="383" t="s">
        <v>2756</v>
      </c>
      <c r="AW100" s="383" t="s">
        <v>984</v>
      </c>
      <c r="AX100" s="383" t="s">
        <v>2590</v>
      </c>
    </row>
    <row r="101" spans="1:50" ht="12.75">
      <c r="A101" s="2"/>
      <c r="B101" s="2" t="s">
        <v>3173</v>
      </c>
      <c r="C101" s="2"/>
      <c r="D101" s="192" t="s">
        <v>3174</v>
      </c>
      <c r="E101" s="192" t="s">
        <v>3175</v>
      </c>
      <c r="F101" s="192" t="s">
        <v>3176</v>
      </c>
      <c r="G101" s="192" t="s">
        <v>3177</v>
      </c>
      <c r="H101" s="382" t="s">
        <v>3178</v>
      </c>
      <c r="I101" s="53" t="s">
        <v>3179</v>
      </c>
      <c r="J101" s="382" t="s">
        <v>2655</v>
      </c>
      <c r="K101" s="1"/>
      <c r="L101" s="2"/>
      <c r="M101" s="2"/>
      <c r="N101" s="2"/>
      <c r="O101" s="1">
        <v>1</v>
      </c>
      <c r="P101" s="2">
        <v>1</v>
      </c>
      <c r="Q101" s="2">
        <v>51</v>
      </c>
      <c r="R101" s="2">
        <v>25</v>
      </c>
      <c r="S101" s="1"/>
      <c r="T101" s="2"/>
      <c r="U101" s="2"/>
      <c r="V101" s="2"/>
      <c r="W101" s="1"/>
      <c r="X101" s="2"/>
      <c r="Y101" s="2"/>
      <c r="Z101" s="2"/>
      <c r="AA101" s="1">
        <v>1</v>
      </c>
      <c r="AB101" s="2">
        <v>1</v>
      </c>
      <c r="AC101" s="2">
        <v>32</v>
      </c>
      <c r="AD101" s="2">
        <v>22</v>
      </c>
      <c r="AE101" s="1"/>
      <c r="AF101" s="2"/>
      <c r="AG101" s="2"/>
      <c r="AH101" s="2"/>
      <c r="AI101" s="187">
        <f t="shared" si="12"/>
        <v>2</v>
      </c>
      <c r="AJ101" s="188">
        <f t="shared" si="13"/>
        <v>2</v>
      </c>
      <c r="AK101" s="188">
        <f t="shared" si="14"/>
        <v>83</v>
      </c>
      <c r="AL101" s="189">
        <f t="shared" si="15"/>
        <v>47</v>
      </c>
      <c r="AM101" s="382" t="s">
        <v>2158</v>
      </c>
      <c r="AN101" s="382" t="s">
        <v>2158</v>
      </c>
      <c r="AO101" s="382" t="s">
        <v>2158</v>
      </c>
      <c r="AP101" s="382" t="s">
        <v>2158</v>
      </c>
      <c r="AQ101" s="382" t="s">
        <v>2158</v>
      </c>
      <c r="AR101" s="382" t="s">
        <v>2660</v>
      </c>
      <c r="AS101" s="382" t="s">
        <v>2158</v>
      </c>
      <c r="AT101" s="382" t="s">
        <v>2158</v>
      </c>
      <c r="AU101" s="382" t="s">
        <v>2158</v>
      </c>
      <c r="AV101" s="382" t="s">
        <v>2158</v>
      </c>
      <c r="AW101" s="382" t="s">
        <v>2158</v>
      </c>
      <c r="AX101" s="382" t="s">
        <v>2660</v>
      </c>
    </row>
    <row r="102" spans="1:50" ht="12.75">
      <c r="A102" s="105" t="s">
        <v>1338</v>
      </c>
      <c r="B102" s="105" t="s">
        <v>2315</v>
      </c>
      <c r="D102" s="185" t="s">
        <v>3180</v>
      </c>
      <c r="E102" s="190" t="s">
        <v>3181</v>
      </c>
      <c r="F102" s="185" t="s">
        <v>3182</v>
      </c>
      <c r="G102" s="185" t="s">
        <v>3183</v>
      </c>
      <c r="H102" s="383" t="s">
        <v>3184</v>
      </c>
      <c r="I102" s="107" t="s">
        <v>2863</v>
      </c>
      <c r="J102" s="383" t="s">
        <v>2655</v>
      </c>
      <c r="K102" s="108">
        <v>1</v>
      </c>
      <c r="L102" s="105">
        <v>1</v>
      </c>
      <c r="M102" s="105">
        <v>45</v>
      </c>
      <c r="N102" s="105">
        <v>43</v>
      </c>
      <c r="S102" s="108">
        <v>1</v>
      </c>
      <c r="T102" s="105">
        <v>2</v>
      </c>
      <c r="U102" s="105">
        <v>35</v>
      </c>
      <c r="V102" s="105">
        <v>75</v>
      </c>
      <c r="AA102" s="108">
        <v>1</v>
      </c>
      <c r="AB102" s="105">
        <v>1</v>
      </c>
      <c r="AC102" s="105">
        <v>40</v>
      </c>
      <c r="AD102" s="105">
        <v>41</v>
      </c>
      <c r="AI102" s="187">
        <f t="shared" si="12"/>
        <v>3</v>
      </c>
      <c r="AJ102" s="188">
        <f t="shared" si="13"/>
        <v>4</v>
      </c>
      <c r="AK102" s="188">
        <f t="shared" si="14"/>
        <v>120</v>
      </c>
      <c r="AL102" s="189">
        <f t="shared" si="15"/>
        <v>159</v>
      </c>
      <c r="AM102" s="383" t="s">
        <v>984</v>
      </c>
      <c r="AN102" s="383" t="s">
        <v>2457</v>
      </c>
      <c r="AO102" s="383" t="s">
        <v>984</v>
      </c>
      <c r="AP102" s="383" t="s">
        <v>2457</v>
      </c>
      <c r="AQ102" s="383" t="s">
        <v>984</v>
      </c>
      <c r="AR102" s="383" t="s">
        <v>2044</v>
      </c>
      <c r="AS102" s="383" t="s">
        <v>984</v>
      </c>
      <c r="AT102" s="383" t="s">
        <v>2457</v>
      </c>
      <c r="AU102" s="383" t="s">
        <v>984</v>
      </c>
      <c r="AV102" s="383" t="s">
        <v>2457</v>
      </c>
      <c r="AW102" s="383" t="s">
        <v>984</v>
      </c>
      <c r="AX102" s="383" t="s">
        <v>2044</v>
      </c>
    </row>
    <row r="103" spans="2:50" ht="12.75">
      <c r="B103" s="105" t="s">
        <v>2459</v>
      </c>
      <c r="D103" s="185" t="s">
        <v>3185</v>
      </c>
      <c r="E103" s="185" t="s">
        <v>3186</v>
      </c>
      <c r="F103" s="185" t="s">
        <v>3187</v>
      </c>
      <c r="G103" s="185" t="s">
        <v>3188</v>
      </c>
      <c r="H103" s="383">
        <v>0.5729166666666666</v>
      </c>
      <c r="I103" s="107" t="s">
        <v>2761</v>
      </c>
      <c r="J103" s="383" t="s">
        <v>2655</v>
      </c>
      <c r="S103" s="108">
        <v>1</v>
      </c>
      <c r="T103" s="105">
        <v>1</v>
      </c>
      <c r="U103" s="105">
        <v>12</v>
      </c>
      <c r="V103" s="105">
        <v>11</v>
      </c>
      <c r="AI103" s="187">
        <f t="shared" si="12"/>
        <v>1</v>
      </c>
      <c r="AJ103" s="188">
        <f t="shared" si="13"/>
        <v>1</v>
      </c>
      <c r="AK103" s="188">
        <f t="shared" si="14"/>
        <v>12</v>
      </c>
      <c r="AL103" s="189">
        <f t="shared" si="15"/>
        <v>11</v>
      </c>
      <c r="AM103" s="383" t="s">
        <v>984</v>
      </c>
      <c r="AN103" s="383" t="s">
        <v>2068</v>
      </c>
      <c r="AO103" s="383" t="s">
        <v>2457</v>
      </c>
      <c r="AP103" s="383" t="s">
        <v>984</v>
      </c>
      <c r="AQ103" s="383" t="s">
        <v>984</v>
      </c>
      <c r="AR103" s="383" t="s">
        <v>2068</v>
      </c>
      <c r="AS103" s="383" t="s">
        <v>984</v>
      </c>
      <c r="AT103" s="383" t="s">
        <v>2068</v>
      </c>
      <c r="AU103" s="383" t="s">
        <v>2457</v>
      </c>
      <c r="AV103" s="383" t="s">
        <v>984</v>
      </c>
      <c r="AW103" s="383" t="s">
        <v>984</v>
      </c>
      <c r="AX103" s="383" t="s">
        <v>2068</v>
      </c>
    </row>
    <row r="104" spans="2:50" ht="12.75">
      <c r="B104" s="105" t="s">
        <v>1967</v>
      </c>
      <c r="D104" s="185" t="s">
        <v>3189</v>
      </c>
      <c r="E104" s="185" t="s">
        <v>3033</v>
      </c>
      <c r="F104" s="185" t="s">
        <v>3034</v>
      </c>
      <c r="G104" s="185" t="s">
        <v>3035</v>
      </c>
      <c r="H104" s="383">
        <v>0.5416666666666666</v>
      </c>
      <c r="I104" s="107" t="s">
        <v>1972</v>
      </c>
      <c r="J104" s="383" t="s">
        <v>2655</v>
      </c>
      <c r="O104" s="108">
        <v>1</v>
      </c>
      <c r="P104" s="105">
        <v>1</v>
      </c>
      <c r="Q104" s="105">
        <v>8</v>
      </c>
      <c r="R104" s="105">
        <v>12</v>
      </c>
      <c r="AI104" s="187">
        <f t="shared" si="12"/>
        <v>1</v>
      </c>
      <c r="AJ104" s="188">
        <f t="shared" si="13"/>
        <v>1</v>
      </c>
      <c r="AK104" s="188">
        <f t="shared" si="14"/>
        <v>8</v>
      </c>
      <c r="AL104" s="189">
        <f t="shared" si="15"/>
        <v>12</v>
      </c>
      <c r="AM104" s="383" t="s">
        <v>2751</v>
      </c>
      <c r="AN104" s="383" t="s">
        <v>2044</v>
      </c>
      <c r="AO104" s="383" t="s">
        <v>2751</v>
      </c>
      <c r="AP104" s="383" t="s">
        <v>2044</v>
      </c>
      <c r="AQ104" s="383" t="s">
        <v>2751</v>
      </c>
      <c r="AR104" s="383" t="s">
        <v>984</v>
      </c>
      <c r="AS104" s="383" t="s">
        <v>2751</v>
      </c>
      <c r="AT104" s="383" t="s">
        <v>2044</v>
      </c>
      <c r="AU104" s="383" t="s">
        <v>2751</v>
      </c>
      <c r="AV104" s="383" t="s">
        <v>2044</v>
      </c>
      <c r="AW104" s="383" t="s">
        <v>2751</v>
      </c>
      <c r="AX104" s="383" t="s">
        <v>984</v>
      </c>
    </row>
    <row r="105" spans="2:50" ht="12.75">
      <c r="B105" s="105" t="s">
        <v>2677</v>
      </c>
      <c r="D105" s="192" t="s">
        <v>3036</v>
      </c>
      <c r="E105" s="192" t="s">
        <v>3037</v>
      </c>
      <c r="F105" s="192" t="s">
        <v>3038</v>
      </c>
      <c r="G105" s="191" t="s">
        <v>3039</v>
      </c>
      <c r="H105" s="383">
        <v>0.53125</v>
      </c>
      <c r="I105" s="107" t="s">
        <v>2761</v>
      </c>
      <c r="J105" s="383" t="s">
        <v>2655</v>
      </c>
      <c r="S105" s="108">
        <v>1</v>
      </c>
      <c r="T105" s="105">
        <v>1</v>
      </c>
      <c r="U105" s="105">
        <v>28</v>
      </c>
      <c r="V105" s="105">
        <v>32</v>
      </c>
      <c r="AI105" s="187">
        <f t="shared" si="12"/>
        <v>1</v>
      </c>
      <c r="AJ105" s="188">
        <f t="shared" si="13"/>
        <v>1</v>
      </c>
      <c r="AK105" s="188">
        <f t="shared" si="14"/>
        <v>28</v>
      </c>
      <c r="AL105" s="189">
        <f t="shared" si="15"/>
        <v>32</v>
      </c>
      <c r="AM105" s="383" t="s">
        <v>3040</v>
      </c>
      <c r="AN105" s="383" t="s">
        <v>3040</v>
      </c>
      <c r="AO105" s="383" t="s">
        <v>3041</v>
      </c>
      <c r="AP105" s="383" t="s">
        <v>2660</v>
      </c>
      <c r="AQ105" s="383" t="s">
        <v>984</v>
      </c>
      <c r="AR105" s="383" t="s">
        <v>2874</v>
      </c>
      <c r="AS105" s="383" t="s">
        <v>3040</v>
      </c>
      <c r="AT105" s="383" t="s">
        <v>3040</v>
      </c>
      <c r="AU105" s="383" t="s">
        <v>3041</v>
      </c>
      <c r="AV105" s="383" t="s">
        <v>2660</v>
      </c>
      <c r="AW105" s="383" t="s">
        <v>984</v>
      </c>
      <c r="AX105" s="383" t="s">
        <v>2874</v>
      </c>
    </row>
    <row r="106" spans="1:50" ht="24.75">
      <c r="A106" s="105" t="s">
        <v>1338</v>
      </c>
      <c r="B106" s="105" t="s">
        <v>2315</v>
      </c>
      <c r="D106" s="185" t="s">
        <v>2696</v>
      </c>
      <c r="E106" s="185" t="s">
        <v>2697</v>
      </c>
      <c r="F106" s="185" t="s">
        <v>2698</v>
      </c>
      <c r="G106" s="185" t="s">
        <v>2699</v>
      </c>
      <c r="H106" s="383" t="s">
        <v>2509</v>
      </c>
      <c r="I106" s="107" t="s">
        <v>2510</v>
      </c>
      <c r="J106" s="383" t="s">
        <v>2655</v>
      </c>
      <c r="K106" s="108">
        <v>1</v>
      </c>
      <c r="L106" s="105">
        <v>2</v>
      </c>
      <c r="M106" s="105">
        <v>30</v>
      </c>
      <c r="N106" s="105">
        <v>65</v>
      </c>
      <c r="O106" s="108">
        <v>2</v>
      </c>
      <c r="P106" s="105">
        <v>2</v>
      </c>
      <c r="Q106" s="105">
        <v>35</v>
      </c>
      <c r="R106" s="105">
        <v>35</v>
      </c>
      <c r="S106" s="108">
        <v>2</v>
      </c>
      <c r="T106" s="105">
        <v>1</v>
      </c>
      <c r="U106" s="105">
        <v>44</v>
      </c>
      <c r="V106" s="105">
        <v>26</v>
      </c>
      <c r="AA106" s="108">
        <v>2</v>
      </c>
      <c r="AB106" s="105">
        <v>2</v>
      </c>
      <c r="AC106" s="105">
        <v>65</v>
      </c>
      <c r="AD106" s="105">
        <v>65</v>
      </c>
      <c r="AI106" s="187">
        <f t="shared" si="12"/>
        <v>7</v>
      </c>
      <c r="AJ106" s="188">
        <f t="shared" si="13"/>
        <v>7</v>
      </c>
      <c r="AK106" s="188">
        <f t="shared" si="14"/>
        <v>174</v>
      </c>
      <c r="AL106" s="189">
        <f t="shared" si="15"/>
        <v>191</v>
      </c>
      <c r="AM106" s="383" t="s">
        <v>984</v>
      </c>
      <c r="AN106" s="383" t="s">
        <v>2511</v>
      </c>
      <c r="AO106" s="383" t="s">
        <v>2511</v>
      </c>
      <c r="AP106" s="383" t="s">
        <v>2511</v>
      </c>
      <c r="AQ106" s="383" t="s">
        <v>2457</v>
      </c>
      <c r="AR106" s="383" t="s">
        <v>2511</v>
      </c>
      <c r="AS106" s="383" t="s">
        <v>984</v>
      </c>
      <c r="AT106" s="383" t="s">
        <v>2511</v>
      </c>
      <c r="AU106" s="383" t="s">
        <v>2511</v>
      </c>
      <c r="AV106" s="383" t="s">
        <v>2511</v>
      </c>
      <c r="AW106" s="383" t="s">
        <v>2457</v>
      </c>
      <c r="AX106" s="383" t="s">
        <v>2511</v>
      </c>
    </row>
    <row r="107" spans="1:50" ht="12.75">
      <c r="A107" s="105" t="s">
        <v>1338</v>
      </c>
      <c r="B107" s="105" t="s">
        <v>2770</v>
      </c>
      <c r="D107" s="185" t="s">
        <v>2512</v>
      </c>
      <c r="E107" s="185" t="s">
        <v>2513</v>
      </c>
      <c r="F107" s="185" t="s">
        <v>2514</v>
      </c>
      <c r="G107" s="190" t="s">
        <v>2515</v>
      </c>
      <c r="H107" s="383" t="s">
        <v>2778</v>
      </c>
      <c r="I107" s="107" t="s">
        <v>2616</v>
      </c>
      <c r="J107" s="383" t="s">
        <v>2655</v>
      </c>
      <c r="O107" s="108">
        <v>2</v>
      </c>
      <c r="P107" s="105">
        <v>1</v>
      </c>
      <c r="Q107" s="105">
        <v>44</v>
      </c>
      <c r="R107" s="105">
        <v>29</v>
      </c>
      <c r="W107" s="108">
        <v>1</v>
      </c>
      <c r="X107" s="105">
        <v>1</v>
      </c>
      <c r="Y107" s="105">
        <v>45</v>
      </c>
      <c r="Z107" s="105">
        <v>59</v>
      </c>
      <c r="AI107" s="187">
        <f t="shared" si="12"/>
        <v>3</v>
      </c>
      <c r="AJ107" s="188">
        <f t="shared" si="13"/>
        <v>2</v>
      </c>
      <c r="AK107" s="188">
        <f t="shared" si="14"/>
        <v>89</v>
      </c>
      <c r="AL107" s="189">
        <f t="shared" si="15"/>
        <v>88</v>
      </c>
      <c r="AM107" s="383" t="s">
        <v>984</v>
      </c>
      <c r="AN107" s="383" t="s">
        <v>2493</v>
      </c>
      <c r="AO107" s="383" t="s">
        <v>984</v>
      </c>
      <c r="AP107" s="383" t="s">
        <v>2493</v>
      </c>
      <c r="AQ107" s="383" t="s">
        <v>984</v>
      </c>
      <c r="AR107" s="383" t="s">
        <v>2352</v>
      </c>
      <c r="AS107" s="383" t="s">
        <v>984</v>
      </c>
      <c r="AT107" s="383" t="s">
        <v>2493</v>
      </c>
      <c r="AU107" s="383" t="s">
        <v>984</v>
      </c>
      <c r="AV107" s="383" t="s">
        <v>2493</v>
      </c>
      <c r="AW107" s="383" t="s">
        <v>984</v>
      </c>
      <c r="AX107" s="383" t="s">
        <v>2352</v>
      </c>
    </row>
    <row r="108" spans="2:50" ht="12.75">
      <c r="B108" s="105" t="s">
        <v>2516</v>
      </c>
      <c r="D108" s="185" t="s">
        <v>2517</v>
      </c>
      <c r="E108" s="185" t="s">
        <v>2518</v>
      </c>
      <c r="F108" s="185" t="s">
        <v>3089</v>
      </c>
      <c r="G108" s="185" t="s">
        <v>2705</v>
      </c>
      <c r="H108" s="383">
        <v>0.625</v>
      </c>
      <c r="I108" s="107" t="s">
        <v>3179</v>
      </c>
      <c r="J108" s="383" t="s">
        <v>2655</v>
      </c>
      <c r="O108" s="108">
        <v>1</v>
      </c>
      <c r="P108" s="105">
        <v>1</v>
      </c>
      <c r="Q108" s="105">
        <v>20</v>
      </c>
      <c r="R108" s="105">
        <v>19</v>
      </c>
      <c r="AA108" s="108">
        <v>1</v>
      </c>
      <c r="AB108" s="105">
        <v>1</v>
      </c>
      <c r="AC108" s="105">
        <v>16</v>
      </c>
      <c r="AD108" s="105">
        <v>12</v>
      </c>
      <c r="AI108" s="187">
        <f t="shared" si="12"/>
        <v>2</v>
      </c>
      <c r="AJ108" s="188">
        <f t="shared" si="13"/>
        <v>2</v>
      </c>
      <c r="AK108" s="188">
        <f t="shared" si="14"/>
        <v>36</v>
      </c>
      <c r="AL108" s="189">
        <f t="shared" si="15"/>
        <v>31</v>
      </c>
      <c r="AM108" s="383" t="s">
        <v>2683</v>
      </c>
      <c r="AN108" s="383" t="s">
        <v>984</v>
      </c>
      <c r="AO108" s="383" t="s">
        <v>2683</v>
      </c>
      <c r="AP108" s="383" t="s">
        <v>984</v>
      </c>
      <c r="AQ108" s="383" t="s">
        <v>984</v>
      </c>
      <c r="AR108" s="383" t="s">
        <v>2706</v>
      </c>
      <c r="AS108" s="383" t="s">
        <v>2683</v>
      </c>
      <c r="AT108" s="383" t="s">
        <v>984</v>
      </c>
      <c r="AU108" s="383" t="s">
        <v>2683</v>
      </c>
      <c r="AV108" s="383" t="s">
        <v>984</v>
      </c>
      <c r="AW108" s="383" t="s">
        <v>984</v>
      </c>
      <c r="AX108" s="383" t="s">
        <v>2706</v>
      </c>
    </row>
    <row r="109" spans="1:50" ht="36.75">
      <c r="A109" s="105" t="s">
        <v>1338</v>
      </c>
      <c r="B109" s="105" t="s">
        <v>2707</v>
      </c>
      <c r="D109" s="185" t="s">
        <v>2708</v>
      </c>
      <c r="E109" s="185" t="s">
        <v>2709</v>
      </c>
      <c r="F109" s="185" t="s">
        <v>2710</v>
      </c>
      <c r="G109" s="185" t="s">
        <v>2525</v>
      </c>
      <c r="H109" s="383" t="s">
        <v>2526</v>
      </c>
      <c r="I109" s="107" t="s">
        <v>2527</v>
      </c>
      <c r="J109" s="383" t="s">
        <v>2655</v>
      </c>
      <c r="K109" s="108">
        <v>2</v>
      </c>
      <c r="L109" s="105">
        <v>4</v>
      </c>
      <c r="M109" s="105">
        <v>65</v>
      </c>
      <c r="N109" s="105">
        <v>129</v>
      </c>
      <c r="O109" s="108">
        <v>2</v>
      </c>
      <c r="P109" s="105">
        <v>2</v>
      </c>
      <c r="Q109" s="105">
        <v>60</v>
      </c>
      <c r="R109" s="105">
        <v>57</v>
      </c>
      <c r="W109" s="108">
        <v>2</v>
      </c>
      <c r="X109" s="105">
        <v>2</v>
      </c>
      <c r="Y109" s="105">
        <v>60</v>
      </c>
      <c r="Z109" s="105">
        <v>64</v>
      </c>
      <c r="AI109" s="187">
        <f t="shared" si="12"/>
        <v>6</v>
      </c>
      <c r="AJ109" s="188">
        <f t="shared" si="13"/>
        <v>8</v>
      </c>
      <c r="AK109" s="188">
        <f t="shared" si="14"/>
        <v>185</v>
      </c>
      <c r="AL109" s="189">
        <f t="shared" si="15"/>
        <v>250</v>
      </c>
      <c r="AM109" s="383" t="s">
        <v>2528</v>
      </c>
      <c r="AN109" s="383" t="s">
        <v>2529</v>
      </c>
      <c r="AO109" s="383" t="s">
        <v>2528</v>
      </c>
      <c r="AP109" s="383" t="s">
        <v>2529</v>
      </c>
      <c r="AQ109" s="383" t="s">
        <v>984</v>
      </c>
      <c r="AR109" s="383" t="s">
        <v>2352</v>
      </c>
      <c r="AS109" s="383" t="s">
        <v>2528</v>
      </c>
      <c r="AT109" s="383" t="s">
        <v>2529</v>
      </c>
      <c r="AU109" s="383" t="s">
        <v>2528</v>
      </c>
      <c r="AV109" s="383" t="s">
        <v>2529</v>
      </c>
      <c r="AW109" s="383" t="s">
        <v>984</v>
      </c>
      <c r="AX109" s="383" t="s">
        <v>2352</v>
      </c>
    </row>
    <row r="110" spans="2:50" ht="12.75">
      <c r="B110" s="105" t="s">
        <v>2530</v>
      </c>
      <c r="D110" s="185" t="s">
        <v>2718</v>
      </c>
      <c r="E110" s="185" t="s">
        <v>2719</v>
      </c>
      <c r="F110" s="185" t="s">
        <v>2950</v>
      </c>
      <c r="G110" s="190" t="s">
        <v>2720</v>
      </c>
      <c r="H110" s="383" t="s">
        <v>2721</v>
      </c>
      <c r="I110" s="107" t="s">
        <v>3179</v>
      </c>
      <c r="O110" s="108">
        <v>1</v>
      </c>
      <c r="P110" s="105">
        <v>1</v>
      </c>
      <c r="Q110" s="105">
        <v>15</v>
      </c>
      <c r="R110" s="105">
        <v>21</v>
      </c>
      <c r="AA110" s="108">
        <v>1</v>
      </c>
      <c r="AB110" s="105">
        <v>1</v>
      </c>
      <c r="AC110" s="105">
        <v>17</v>
      </c>
      <c r="AD110" s="105">
        <v>10</v>
      </c>
      <c r="AI110" s="187">
        <f t="shared" si="12"/>
        <v>2</v>
      </c>
      <c r="AJ110" s="188">
        <f t="shared" si="13"/>
        <v>2</v>
      </c>
      <c r="AK110" s="188">
        <f t="shared" si="14"/>
        <v>32</v>
      </c>
      <c r="AL110" s="189">
        <f t="shared" si="15"/>
        <v>31</v>
      </c>
      <c r="AM110" s="383" t="s">
        <v>3010</v>
      </c>
      <c r="AN110" s="383" t="s">
        <v>3010</v>
      </c>
      <c r="AO110" s="383" t="s">
        <v>3010</v>
      </c>
      <c r="AP110" s="383" t="s">
        <v>3010</v>
      </c>
      <c r="AQ110" s="383" t="s">
        <v>3010</v>
      </c>
      <c r="AR110" s="383" t="s">
        <v>2722</v>
      </c>
      <c r="AS110" s="383" t="s">
        <v>2769</v>
      </c>
      <c r="AT110" s="383" t="s">
        <v>2769</v>
      </c>
      <c r="AU110" s="383" t="s">
        <v>2769</v>
      </c>
      <c r="AV110" s="383" t="s">
        <v>2769</v>
      </c>
      <c r="AW110" s="383" t="s">
        <v>2769</v>
      </c>
      <c r="AX110" s="383" t="s">
        <v>984</v>
      </c>
    </row>
    <row r="111" spans="1:50" ht="36.75">
      <c r="A111" s="105" t="s">
        <v>1338</v>
      </c>
      <c r="B111" s="105" t="s">
        <v>2723</v>
      </c>
      <c r="D111" s="185" t="s">
        <v>2724</v>
      </c>
      <c r="E111" s="185" t="s">
        <v>2725</v>
      </c>
      <c r="F111" s="185" t="s">
        <v>2743</v>
      </c>
      <c r="G111" s="185" t="s">
        <v>2726</v>
      </c>
      <c r="H111" s="383" t="s">
        <v>2727</v>
      </c>
      <c r="I111" s="107">
        <v>5</v>
      </c>
      <c r="K111" s="108">
        <v>4</v>
      </c>
      <c r="L111" s="105">
        <v>7</v>
      </c>
      <c r="M111" s="105">
        <v>300</v>
      </c>
      <c r="N111" s="105">
        <v>487</v>
      </c>
      <c r="O111" s="108">
        <v>5</v>
      </c>
      <c r="P111" s="105">
        <v>4</v>
      </c>
      <c r="Q111" s="105">
        <v>109</v>
      </c>
      <c r="R111" s="105">
        <v>166</v>
      </c>
      <c r="S111" s="108">
        <v>4</v>
      </c>
      <c r="T111" s="105">
        <v>4</v>
      </c>
      <c r="U111" s="105">
        <v>150</v>
      </c>
      <c r="V111" s="105">
        <v>148</v>
      </c>
      <c r="W111" s="108">
        <v>5</v>
      </c>
      <c r="X111" s="105">
        <v>5</v>
      </c>
      <c r="Y111" s="105">
        <v>116</v>
      </c>
      <c r="Z111" s="105">
        <v>116</v>
      </c>
      <c r="AA111" s="108">
        <v>3</v>
      </c>
      <c r="AB111" s="105">
        <v>3</v>
      </c>
      <c r="AC111" s="105">
        <v>155</v>
      </c>
      <c r="AD111" s="105">
        <v>156</v>
      </c>
      <c r="AI111" s="187">
        <f t="shared" si="12"/>
        <v>21</v>
      </c>
      <c r="AJ111" s="188">
        <f t="shared" si="13"/>
        <v>23</v>
      </c>
      <c r="AK111" s="188">
        <f t="shared" si="14"/>
        <v>830</v>
      </c>
      <c r="AL111" s="189">
        <f t="shared" si="15"/>
        <v>1073</v>
      </c>
      <c r="AM111" s="383" t="s">
        <v>2728</v>
      </c>
      <c r="AN111" s="383" t="s">
        <v>2728</v>
      </c>
      <c r="AO111" s="383" t="s">
        <v>2728</v>
      </c>
      <c r="AP111" s="383" t="s">
        <v>2310</v>
      </c>
      <c r="AQ111" s="383" t="s">
        <v>2310</v>
      </c>
      <c r="AR111" s="383" t="s">
        <v>2729</v>
      </c>
      <c r="AS111" s="383" t="s">
        <v>2728</v>
      </c>
      <c r="AT111" s="383" t="s">
        <v>2728</v>
      </c>
      <c r="AU111" s="383" t="s">
        <v>2728</v>
      </c>
      <c r="AV111" s="383" t="s">
        <v>2310</v>
      </c>
      <c r="AW111" s="383" t="s">
        <v>2310</v>
      </c>
      <c r="AX111" s="383" t="s">
        <v>2729</v>
      </c>
    </row>
    <row r="112" spans="1:50" ht="12.75">
      <c r="A112" s="105" t="s">
        <v>1338</v>
      </c>
      <c r="B112" s="105" t="s">
        <v>2730</v>
      </c>
      <c r="D112" s="185" t="s">
        <v>2731</v>
      </c>
      <c r="E112" s="185" t="s">
        <v>2732</v>
      </c>
      <c r="F112" s="185" t="s">
        <v>2733</v>
      </c>
      <c r="G112" s="185" t="s">
        <v>2915</v>
      </c>
      <c r="H112" s="383" t="s">
        <v>2916</v>
      </c>
      <c r="I112" s="107" t="s">
        <v>2917</v>
      </c>
      <c r="J112" s="383" t="s">
        <v>2655</v>
      </c>
      <c r="O112" s="108">
        <v>3</v>
      </c>
      <c r="P112" s="105">
        <v>4</v>
      </c>
      <c r="Q112" s="105">
        <v>170</v>
      </c>
      <c r="R112" s="105">
        <v>195</v>
      </c>
      <c r="W112" s="108">
        <v>3</v>
      </c>
      <c r="X112" s="105">
        <v>3</v>
      </c>
      <c r="Y112" s="105">
        <v>110</v>
      </c>
      <c r="Z112" s="105">
        <v>110</v>
      </c>
      <c r="AA112" s="108">
        <v>1</v>
      </c>
      <c r="AB112" s="105">
        <v>1</v>
      </c>
      <c r="AC112" s="105">
        <v>55</v>
      </c>
      <c r="AD112" s="105">
        <v>70</v>
      </c>
      <c r="AI112" s="187">
        <f t="shared" si="12"/>
        <v>7</v>
      </c>
      <c r="AJ112" s="188">
        <f t="shared" si="13"/>
        <v>8</v>
      </c>
      <c r="AK112" s="188">
        <f t="shared" si="14"/>
        <v>335</v>
      </c>
      <c r="AL112" s="189">
        <f t="shared" si="15"/>
        <v>375</v>
      </c>
      <c r="AM112" s="383" t="s">
        <v>984</v>
      </c>
      <c r="AN112" s="383" t="s">
        <v>2309</v>
      </c>
      <c r="AO112" s="383" t="s">
        <v>2311</v>
      </c>
      <c r="AP112" s="383" t="s">
        <v>2309</v>
      </c>
      <c r="AQ112" s="383" t="s">
        <v>2310</v>
      </c>
      <c r="AR112" s="383" t="s">
        <v>2458</v>
      </c>
      <c r="AS112" s="383" t="s">
        <v>984</v>
      </c>
      <c r="AT112" s="383" t="s">
        <v>2309</v>
      </c>
      <c r="AU112" s="383" t="s">
        <v>2311</v>
      </c>
      <c r="AV112" s="383" t="s">
        <v>2309</v>
      </c>
      <c r="AW112" s="383" t="s">
        <v>2310</v>
      </c>
      <c r="AX112" s="383" t="s">
        <v>984</v>
      </c>
    </row>
    <row r="113" spans="1:50" ht="12.75">
      <c r="A113" s="105" t="s">
        <v>1338</v>
      </c>
      <c r="B113" s="105" t="s">
        <v>2918</v>
      </c>
      <c r="D113" s="185" t="s">
        <v>2919</v>
      </c>
      <c r="E113" s="190" t="s">
        <v>2920</v>
      </c>
      <c r="F113" s="185" t="s">
        <v>2921</v>
      </c>
      <c r="G113" s="190" t="s">
        <v>2922</v>
      </c>
      <c r="H113" s="383" t="s">
        <v>3075</v>
      </c>
      <c r="I113" s="107" t="s">
        <v>3076</v>
      </c>
      <c r="S113" s="108">
        <v>1</v>
      </c>
      <c r="T113" s="105">
        <v>1</v>
      </c>
      <c r="U113" s="105">
        <v>50</v>
      </c>
      <c r="V113" s="105">
        <v>52</v>
      </c>
      <c r="AA113" s="108">
        <v>1</v>
      </c>
      <c r="AB113" s="105">
        <v>1</v>
      </c>
      <c r="AC113" s="105">
        <v>35</v>
      </c>
      <c r="AD113" s="105">
        <v>44</v>
      </c>
      <c r="AI113" s="187">
        <f t="shared" si="12"/>
        <v>2</v>
      </c>
      <c r="AJ113" s="188">
        <f t="shared" si="13"/>
        <v>2</v>
      </c>
      <c r="AK113" s="188">
        <f t="shared" si="14"/>
        <v>85</v>
      </c>
      <c r="AL113" s="189">
        <f t="shared" si="15"/>
        <v>96</v>
      </c>
      <c r="AM113" s="383" t="s">
        <v>2457</v>
      </c>
      <c r="AN113" s="383" t="s">
        <v>2457</v>
      </c>
      <c r="AO113" s="383" t="s">
        <v>2068</v>
      </c>
      <c r="AP113" s="383" t="s">
        <v>2068</v>
      </c>
      <c r="AQ113" s="383" t="s">
        <v>2068</v>
      </c>
      <c r="AR113" s="383" t="s">
        <v>2458</v>
      </c>
      <c r="AS113" s="383" t="s">
        <v>2457</v>
      </c>
      <c r="AT113" s="383" t="s">
        <v>2457</v>
      </c>
      <c r="AU113" s="383" t="s">
        <v>2683</v>
      </c>
      <c r="AV113" s="383" t="s">
        <v>2068</v>
      </c>
      <c r="AW113" s="383" t="s">
        <v>2068</v>
      </c>
      <c r="AX113" s="383" t="s">
        <v>984</v>
      </c>
    </row>
    <row r="114" spans="2:50" ht="12.75">
      <c r="B114" s="105" t="s">
        <v>2677</v>
      </c>
      <c r="D114" s="185" t="s">
        <v>3229</v>
      </c>
      <c r="E114" s="185" t="s">
        <v>3230</v>
      </c>
      <c r="F114" s="185" t="s">
        <v>2921</v>
      </c>
      <c r="G114" s="185" t="s">
        <v>2922</v>
      </c>
      <c r="H114" s="383">
        <v>0.4895833333333333</v>
      </c>
      <c r="I114" s="107" t="s">
        <v>2761</v>
      </c>
      <c r="S114" s="108">
        <v>1</v>
      </c>
      <c r="T114" s="105">
        <v>1</v>
      </c>
      <c r="U114" s="105">
        <v>4</v>
      </c>
      <c r="V114" s="105">
        <v>4</v>
      </c>
      <c r="AI114" s="187">
        <f t="shared" si="12"/>
        <v>1</v>
      </c>
      <c r="AJ114" s="188">
        <f t="shared" si="13"/>
        <v>1</v>
      </c>
      <c r="AK114" s="188">
        <f t="shared" si="14"/>
        <v>4</v>
      </c>
      <c r="AL114" s="189">
        <f t="shared" si="15"/>
        <v>4</v>
      </c>
      <c r="AM114" s="383" t="s">
        <v>2676</v>
      </c>
      <c r="AN114" s="383" t="s">
        <v>2676</v>
      </c>
      <c r="AO114" s="383" t="s">
        <v>2676</v>
      </c>
      <c r="AP114" s="383" t="s">
        <v>2676</v>
      </c>
      <c r="AQ114" s="383" t="s">
        <v>3231</v>
      </c>
      <c r="AR114" s="383" t="s">
        <v>984</v>
      </c>
      <c r="AS114" s="383" t="s">
        <v>984</v>
      </c>
      <c r="AT114" s="383" t="s">
        <v>984</v>
      </c>
      <c r="AU114" s="383" t="s">
        <v>984</v>
      </c>
      <c r="AV114" s="383" t="s">
        <v>984</v>
      </c>
      <c r="AW114" s="383" t="s">
        <v>984</v>
      </c>
      <c r="AX114" s="383" t="s">
        <v>984</v>
      </c>
    </row>
    <row r="115" spans="1:50" ht="12.75">
      <c r="A115" s="105" t="s">
        <v>1338</v>
      </c>
      <c r="B115" s="193" t="s">
        <v>3232</v>
      </c>
      <c r="D115" s="185" t="s">
        <v>3233</v>
      </c>
      <c r="E115" s="185" t="s">
        <v>3234</v>
      </c>
      <c r="F115" s="185" t="s">
        <v>2594</v>
      </c>
      <c r="G115" s="185" t="s">
        <v>3235</v>
      </c>
      <c r="H115" s="383" t="s">
        <v>3236</v>
      </c>
      <c r="I115" s="53" t="s">
        <v>3237</v>
      </c>
      <c r="J115" s="383" t="s">
        <v>3238</v>
      </c>
      <c r="K115" s="108">
        <v>23</v>
      </c>
      <c r="L115" s="105">
        <v>24</v>
      </c>
      <c r="M115" s="105">
        <v>600</v>
      </c>
      <c r="N115" s="105">
        <v>651</v>
      </c>
      <c r="O115" s="108">
        <v>19</v>
      </c>
      <c r="P115" s="105">
        <v>23</v>
      </c>
      <c r="Q115" s="105">
        <v>600</v>
      </c>
      <c r="R115" s="105">
        <v>696</v>
      </c>
      <c r="S115" s="108">
        <v>21</v>
      </c>
      <c r="T115" s="105">
        <v>14</v>
      </c>
      <c r="U115" s="105">
        <v>550</v>
      </c>
      <c r="V115" s="105">
        <v>375</v>
      </c>
      <c r="W115" s="108">
        <v>19</v>
      </c>
      <c r="X115" s="105">
        <v>18</v>
      </c>
      <c r="Y115" s="105">
        <v>550</v>
      </c>
      <c r="Z115" s="105">
        <v>522</v>
      </c>
      <c r="AA115" s="108">
        <v>15</v>
      </c>
      <c r="AB115" s="105">
        <v>21</v>
      </c>
      <c r="AC115" s="105">
        <v>500</v>
      </c>
      <c r="AD115" s="105">
        <v>622</v>
      </c>
      <c r="AI115" s="187">
        <f t="shared" si="12"/>
        <v>97</v>
      </c>
      <c r="AJ115" s="188">
        <f t="shared" si="13"/>
        <v>100</v>
      </c>
      <c r="AK115" s="188">
        <f t="shared" si="14"/>
        <v>2800</v>
      </c>
      <c r="AL115" s="189">
        <f t="shared" si="15"/>
        <v>2866</v>
      </c>
      <c r="AM115" s="383" t="s">
        <v>2849</v>
      </c>
      <c r="AN115" s="383" t="s">
        <v>2768</v>
      </c>
      <c r="AO115" s="383" t="s">
        <v>2849</v>
      </c>
      <c r="AP115" s="383" t="s">
        <v>2768</v>
      </c>
      <c r="AQ115" s="383" t="s">
        <v>984</v>
      </c>
      <c r="AR115" s="383" t="s">
        <v>2768</v>
      </c>
      <c r="AS115" s="383" t="s">
        <v>2849</v>
      </c>
      <c r="AT115" s="383" t="s">
        <v>2768</v>
      </c>
      <c r="AU115" s="383" t="s">
        <v>2849</v>
      </c>
      <c r="AV115" s="383" t="s">
        <v>2768</v>
      </c>
      <c r="AW115" s="383" t="s">
        <v>984</v>
      </c>
      <c r="AX115" s="383" t="s">
        <v>2768</v>
      </c>
    </row>
    <row r="116" spans="1:50" ht="24.75">
      <c r="A116" s="105" t="s">
        <v>1338</v>
      </c>
      <c r="B116" s="105" t="s">
        <v>2947</v>
      </c>
      <c r="D116" s="185" t="s">
        <v>3239</v>
      </c>
      <c r="E116" s="185" t="s">
        <v>3240</v>
      </c>
      <c r="F116" s="185" t="s">
        <v>3241</v>
      </c>
      <c r="G116" s="185" t="s">
        <v>3242</v>
      </c>
      <c r="H116" s="383" t="s">
        <v>3243</v>
      </c>
      <c r="I116" s="107" t="s">
        <v>3244</v>
      </c>
      <c r="J116" s="383" t="s">
        <v>2655</v>
      </c>
      <c r="K116" s="108">
        <v>1</v>
      </c>
      <c r="L116" s="105">
        <v>1</v>
      </c>
      <c r="M116" s="105">
        <v>50</v>
      </c>
      <c r="N116" s="105">
        <v>48</v>
      </c>
      <c r="O116" s="108">
        <v>1</v>
      </c>
      <c r="P116" s="105">
        <v>1</v>
      </c>
      <c r="Q116" s="105">
        <v>30</v>
      </c>
      <c r="R116" s="105">
        <v>25</v>
      </c>
      <c r="S116" s="108">
        <v>1</v>
      </c>
      <c r="T116" s="105">
        <v>1</v>
      </c>
      <c r="U116" s="105">
        <v>30</v>
      </c>
      <c r="V116" s="105">
        <v>33</v>
      </c>
      <c r="AA116" s="108">
        <v>1</v>
      </c>
      <c r="AB116" s="105">
        <v>1</v>
      </c>
      <c r="AC116" s="105">
        <v>30</v>
      </c>
      <c r="AD116" s="105">
        <v>32</v>
      </c>
      <c r="AI116" s="187">
        <f t="shared" si="12"/>
        <v>4</v>
      </c>
      <c r="AJ116" s="188">
        <f t="shared" si="13"/>
        <v>4</v>
      </c>
      <c r="AK116" s="188">
        <f t="shared" si="14"/>
        <v>140</v>
      </c>
      <c r="AL116" s="189">
        <f t="shared" si="15"/>
        <v>138</v>
      </c>
      <c r="AM116" s="383" t="s">
        <v>984</v>
      </c>
      <c r="AN116" s="383" t="s">
        <v>2057</v>
      </c>
      <c r="AO116" s="383" t="s">
        <v>2768</v>
      </c>
      <c r="AP116" s="383" t="s">
        <v>2768</v>
      </c>
      <c r="AQ116" s="383" t="s">
        <v>2057</v>
      </c>
      <c r="AR116" s="383" t="s">
        <v>2409</v>
      </c>
      <c r="AS116" s="383" t="s">
        <v>984</v>
      </c>
      <c r="AT116" s="383" t="s">
        <v>2057</v>
      </c>
      <c r="AU116" s="383" t="s">
        <v>2768</v>
      </c>
      <c r="AV116" s="383" t="s">
        <v>2768</v>
      </c>
      <c r="AW116" s="383" t="s">
        <v>2057</v>
      </c>
      <c r="AX116" s="383" t="s">
        <v>2409</v>
      </c>
    </row>
    <row r="117" spans="1:50" ht="12.75">
      <c r="A117" s="105" t="s">
        <v>1338</v>
      </c>
      <c r="B117" s="105" t="s">
        <v>2495</v>
      </c>
      <c r="D117" s="185" t="s">
        <v>3245</v>
      </c>
      <c r="E117" s="190" t="s">
        <v>3246</v>
      </c>
      <c r="F117" s="185" t="s">
        <v>3247</v>
      </c>
      <c r="G117" s="190" t="s">
        <v>3248</v>
      </c>
      <c r="H117" s="383" t="s">
        <v>3249</v>
      </c>
      <c r="I117" s="107">
        <v>5</v>
      </c>
      <c r="J117" s="383" t="s">
        <v>2655</v>
      </c>
      <c r="K117" s="108">
        <v>2</v>
      </c>
      <c r="L117" s="105">
        <v>5</v>
      </c>
      <c r="M117" s="105">
        <v>110</v>
      </c>
      <c r="N117" s="105">
        <v>187</v>
      </c>
      <c r="O117" s="108">
        <v>3</v>
      </c>
      <c r="P117" s="105">
        <v>4</v>
      </c>
      <c r="Q117" s="105">
        <v>90</v>
      </c>
      <c r="R117" s="105">
        <v>132</v>
      </c>
      <c r="S117" s="108">
        <v>3</v>
      </c>
      <c r="T117" s="105">
        <v>3</v>
      </c>
      <c r="U117" s="105">
        <v>90</v>
      </c>
      <c r="V117" s="105">
        <v>90</v>
      </c>
      <c r="W117" s="108">
        <v>3</v>
      </c>
      <c r="X117" s="105">
        <v>2</v>
      </c>
      <c r="Y117" s="105">
        <v>100</v>
      </c>
      <c r="Z117" s="105">
        <v>71</v>
      </c>
      <c r="AA117" s="108">
        <v>2</v>
      </c>
      <c r="AB117" s="105">
        <v>1</v>
      </c>
      <c r="AC117" s="105">
        <v>35</v>
      </c>
      <c r="AD117" s="105">
        <v>10</v>
      </c>
      <c r="AI117" s="187">
        <f t="shared" si="12"/>
        <v>13</v>
      </c>
      <c r="AJ117" s="188">
        <f t="shared" si="13"/>
        <v>15</v>
      </c>
      <c r="AK117" s="188">
        <f t="shared" si="14"/>
        <v>425</v>
      </c>
      <c r="AL117" s="189">
        <f t="shared" si="15"/>
        <v>490</v>
      </c>
      <c r="AM117" s="383" t="s">
        <v>2457</v>
      </c>
      <c r="AN117" s="383" t="s">
        <v>2683</v>
      </c>
      <c r="AO117" s="383" t="s">
        <v>2683</v>
      </c>
      <c r="AP117" s="383" t="s">
        <v>984</v>
      </c>
      <c r="AQ117" s="383" t="s">
        <v>2501</v>
      </c>
      <c r="AR117" s="383" t="s">
        <v>2068</v>
      </c>
      <c r="AS117" s="383" t="s">
        <v>2457</v>
      </c>
      <c r="AT117" s="383" t="s">
        <v>2683</v>
      </c>
      <c r="AU117" s="383" t="s">
        <v>2683</v>
      </c>
      <c r="AV117" s="383" t="s">
        <v>984</v>
      </c>
      <c r="AW117" s="383" t="s">
        <v>2501</v>
      </c>
      <c r="AX117" s="383" t="s">
        <v>2068</v>
      </c>
    </row>
    <row r="118" spans="2:50" ht="12.75">
      <c r="B118" s="105" t="s">
        <v>2159</v>
      </c>
      <c r="D118" s="185" t="s">
        <v>3250</v>
      </c>
      <c r="E118" s="185" t="s">
        <v>3251</v>
      </c>
      <c r="F118" s="185" t="s">
        <v>1951</v>
      </c>
      <c r="G118" s="185" t="s">
        <v>3252</v>
      </c>
      <c r="H118" s="383">
        <v>0.4583333333333333</v>
      </c>
      <c r="I118" s="107" t="s">
        <v>1972</v>
      </c>
      <c r="O118" s="108">
        <v>1</v>
      </c>
      <c r="P118" s="105">
        <v>1</v>
      </c>
      <c r="Q118" s="105">
        <v>11</v>
      </c>
      <c r="R118" s="105">
        <v>6</v>
      </c>
      <c r="AI118" s="187">
        <f t="shared" si="12"/>
        <v>1</v>
      </c>
      <c r="AJ118" s="188">
        <f t="shared" si="13"/>
        <v>1</v>
      </c>
      <c r="AK118" s="188">
        <f t="shared" si="14"/>
        <v>11</v>
      </c>
      <c r="AL118" s="189">
        <f t="shared" si="15"/>
        <v>6</v>
      </c>
      <c r="AM118" s="383" t="s">
        <v>3253</v>
      </c>
      <c r="AN118" s="383" t="s">
        <v>3253</v>
      </c>
      <c r="AO118" s="383" t="s">
        <v>3253</v>
      </c>
      <c r="AP118" s="383" t="s">
        <v>3253</v>
      </c>
      <c r="AQ118" s="383" t="s">
        <v>3253</v>
      </c>
      <c r="AR118" s="383" t="s">
        <v>984</v>
      </c>
      <c r="AS118" s="383" t="s">
        <v>984</v>
      </c>
      <c r="AT118" s="383" t="s">
        <v>984</v>
      </c>
      <c r="AU118" s="383" t="s">
        <v>984</v>
      </c>
      <c r="AV118" s="383" t="s">
        <v>984</v>
      </c>
      <c r="AW118" s="383" t="s">
        <v>984</v>
      </c>
      <c r="AX118" s="383" t="s">
        <v>984</v>
      </c>
    </row>
    <row r="119" spans="2:50" ht="12.75">
      <c r="B119" s="105" t="s">
        <v>2677</v>
      </c>
      <c r="D119" s="185" t="s">
        <v>3254</v>
      </c>
      <c r="E119" s="185" t="s">
        <v>3255</v>
      </c>
      <c r="F119" s="185" t="s">
        <v>3256</v>
      </c>
      <c r="G119" s="185" t="s">
        <v>3110</v>
      </c>
      <c r="H119" s="383">
        <v>0.5208333333333334</v>
      </c>
      <c r="I119" s="107" t="s">
        <v>2761</v>
      </c>
      <c r="J119" s="383" t="s">
        <v>2655</v>
      </c>
      <c r="S119" s="108">
        <v>1</v>
      </c>
      <c r="T119" s="105">
        <v>1</v>
      </c>
      <c r="U119" s="105">
        <v>3</v>
      </c>
      <c r="V119" s="105">
        <v>1</v>
      </c>
      <c r="AI119" s="187">
        <f t="shared" si="12"/>
        <v>1</v>
      </c>
      <c r="AJ119" s="188">
        <f t="shared" si="13"/>
        <v>1</v>
      </c>
      <c r="AK119" s="188">
        <f t="shared" si="14"/>
        <v>3</v>
      </c>
      <c r="AL119" s="189">
        <f t="shared" si="15"/>
        <v>1</v>
      </c>
      <c r="AM119" s="383" t="s">
        <v>2556</v>
      </c>
      <c r="AN119" s="383" t="s">
        <v>984</v>
      </c>
      <c r="AO119" s="383" t="s">
        <v>2556</v>
      </c>
      <c r="AP119" s="383" t="s">
        <v>2750</v>
      </c>
      <c r="AQ119" s="383" t="s">
        <v>984</v>
      </c>
      <c r="AR119" s="383" t="s">
        <v>2352</v>
      </c>
      <c r="AS119" s="383" t="s">
        <v>2556</v>
      </c>
      <c r="AT119" s="383" t="s">
        <v>984</v>
      </c>
      <c r="AU119" s="383" t="s">
        <v>2556</v>
      </c>
      <c r="AV119" s="383" t="s">
        <v>2750</v>
      </c>
      <c r="AW119" s="383" t="s">
        <v>984</v>
      </c>
      <c r="AX119" s="383" t="s">
        <v>2352</v>
      </c>
    </row>
    <row r="120" spans="2:50" ht="12.75">
      <c r="B120" s="105" t="s">
        <v>2851</v>
      </c>
      <c r="D120" s="185" t="s">
        <v>3111</v>
      </c>
      <c r="E120" s="190" t="s">
        <v>3112</v>
      </c>
      <c r="F120" s="185" t="s">
        <v>2040</v>
      </c>
      <c r="G120" s="190" t="s">
        <v>3113</v>
      </c>
      <c r="H120" s="383">
        <v>0.3645833333333333</v>
      </c>
      <c r="I120" s="107" t="s">
        <v>1972</v>
      </c>
      <c r="O120" s="108">
        <v>1</v>
      </c>
      <c r="P120" s="105">
        <v>1</v>
      </c>
      <c r="Q120" s="105">
        <v>1</v>
      </c>
      <c r="R120" s="105">
        <v>1</v>
      </c>
      <c r="AI120" s="187">
        <f t="shared" si="12"/>
        <v>1</v>
      </c>
      <c r="AJ120" s="188">
        <f t="shared" si="13"/>
        <v>1</v>
      </c>
      <c r="AK120" s="188">
        <f t="shared" si="14"/>
        <v>1</v>
      </c>
      <c r="AL120" s="189">
        <f t="shared" si="15"/>
        <v>1</v>
      </c>
      <c r="AM120" s="383" t="s">
        <v>2869</v>
      </c>
      <c r="AN120" s="383" t="s">
        <v>2869</v>
      </c>
      <c r="AO120" s="383" t="s">
        <v>2869</v>
      </c>
      <c r="AP120" s="383" t="s">
        <v>2869</v>
      </c>
      <c r="AQ120" s="383" t="s">
        <v>2869</v>
      </c>
      <c r="AR120" s="383" t="s">
        <v>984</v>
      </c>
      <c r="AS120" s="383" t="s">
        <v>2869</v>
      </c>
      <c r="AT120" s="383" t="s">
        <v>2869</v>
      </c>
      <c r="AU120" s="383" t="s">
        <v>2869</v>
      </c>
      <c r="AV120" s="383" t="s">
        <v>2869</v>
      </c>
      <c r="AW120" s="383" t="s">
        <v>2869</v>
      </c>
      <c r="AX120" s="383" t="s">
        <v>984</v>
      </c>
    </row>
    <row r="121" spans="1:50" ht="24.75">
      <c r="A121" s="105" t="s">
        <v>1338</v>
      </c>
      <c r="B121" s="105" t="s">
        <v>2851</v>
      </c>
      <c r="D121" s="185" t="s">
        <v>3114</v>
      </c>
      <c r="E121" s="185" t="s">
        <v>3115</v>
      </c>
      <c r="F121" s="185" t="s">
        <v>3116</v>
      </c>
      <c r="G121" s="185" t="s">
        <v>3117</v>
      </c>
      <c r="H121" s="383">
        <v>0.5520833333333334</v>
      </c>
      <c r="I121" s="107" t="s">
        <v>1972</v>
      </c>
      <c r="J121" s="383" t="s">
        <v>2655</v>
      </c>
      <c r="O121" s="108">
        <v>1</v>
      </c>
      <c r="P121" s="105">
        <v>1</v>
      </c>
      <c r="Q121" s="105">
        <v>39</v>
      </c>
      <c r="R121" s="105">
        <v>42</v>
      </c>
      <c r="AI121" s="187">
        <f t="shared" si="12"/>
        <v>1</v>
      </c>
      <c r="AJ121" s="188">
        <f t="shared" si="13"/>
        <v>1</v>
      </c>
      <c r="AK121" s="188">
        <f t="shared" si="14"/>
        <v>39</v>
      </c>
      <c r="AL121" s="189">
        <f t="shared" si="15"/>
        <v>42</v>
      </c>
      <c r="AM121" s="383" t="s">
        <v>2493</v>
      </c>
      <c r="AN121" s="383" t="s">
        <v>2493</v>
      </c>
      <c r="AO121" s="383" t="s">
        <v>3118</v>
      </c>
      <c r="AP121" s="383" t="s">
        <v>2493</v>
      </c>
      <c r="AQ121" s="383" t="s">
        <v>984</v>
      </c>
      <c r="AR121" s="383" t="s">
        <v>2458</v>
      </c>
      <c r="AS121" s="383" t="s">
        <v>2493</v>
      </c>
      <c r="AT121" s="383" t="s">
        <v>2493</v>
      </c>
      <c r="AU121" s="383" t="s">
        <v>3118</v>
      </c>
      <c r="AV121" s="383" t="s">
        <v>2493</v>
      </c>
      <c r="AW121" s="383" t="s">
        <v>984</v>
      </c>
      <c r="AX121" s="383" t="s">
        <v>2458</v>
      </c>
    </row>
    <row r="122" spans="1:50" ht="12.75">
      <c r="A122" s="105" t="s">
        <v>1338</v>
      </c>
      <c r="B122" s="105" t="s">
        <v>2966</v>
      </c>
      <c r="D122" s="185" t="s">
        <v>2787</v>
      </c>
      <c r="E122" s="185" t="s">
        <v>2788</v>
      </c>
      <c r="F122" s="185" t="s">
        <v>2789</v>
      </c>
      <c r="G122" s="185" t="s">
        <v>2790</v>
      </c>
      <c r="H122" s="383" t="s">
        <v>2791</v>
      </c>
      <c r="I122" s="107" t="s">
        <v>2863</v>
      </c>
      <c r="J122" s="383" t="s">
        <v>2655</v>
      </c>
      <c r="K122" s="108">
        <v>1</v>
      </c>
      <c r="L122" s="105">
        <v>2</v>
      </c>
      <c r="M122" s="105">
        <v>55</v>
      </c>
      <c r="N122" s="105">
        <v>95</v>
      </c>
      <c r="S122" s="108">
        <v>3</v>
      </c>
      <c r="T122" s="105">
        <v>4</v>
      </c>
      <c r="U122" s="105">
        <v>140</v>
      </c>
      <c r="V122" s="105">
        <v>186</v>
      </c>
      <c r="AA122" s="108">
        <v>2</v>
      </c>
      <c r="AB122" s="105">
        <v>2</v>
      </c>
      <c r="AC122" s="105">
        <v>90</v>
      </c>
      <c r="AD122" s="105">
        <v>92</v>
      </c>
      <c r="AI122" s="187">
        <f t="shared" si="12"/>
        <v>6</v>
      </c>
      <c r="AJ122" s="188">
        <f t="shared" si="13"/>
        <v>8</v>
      </c>
      <c r="AK122" s="188">
        <f t="shared" si="14"/>
        <v>285</v>
      </c>
      <c r="AL122" s="189">
        <f t="shared" si="15"/>
        <v>373</v>
      </c>
      <c r="AM122" s="383" t="s">
        <v>2683</v>
      </c>
      <c r="AN122" s="383" t="s">
        <v>2068</v>
      </c>
      <c r="AO122" s="383" t="s">
        <v>2683</v>
      </c>
      <c r="AP122" s="383" t="s">
        <v>2068</v>
      </c>
      <c r="AQ122" s="383" t="s">
        <v>984</v>
      </c>
      <c r="AR122" s="383" t="s">
        <v>2590</v>
      </c>
      <c r="AS122" s="383" t="s">
        <v>2683</v>
      </c>
      <c r="AT122" s="383" t="s">
        <v>2068</v>
      </c>
      <c r="AU122" s="383" t="s">
        <v>2683</v>
      </c>
      <c r="AV122" s="383" t="s">
        <v>2068</v>
      </c>
      <c r="AW122" s="383" t="s">
        <v>984</v>
      </c>
      <c r="AX122" s="383" t="s">
        <v>984</v>
      </c>
    </row>
    <row r="123" spans="1:50" ht="12.75">
      <c r="A123" s="105" t="s">
        <v>1338</v>
      </c>
      <c r="B123" s="105" t="s">
        <v>2786</v>
      </c>
      <c r="D123" s="185" t="s">
        <v>2603</v>
      </c>
      <c r="E123" s="185" t="s">
        <v>2604</v>
      </c>
      <c r="F123" s="185" t="s">
        <v>2605</v>
      </c>
      <c r="G123" s="185" t="s">
        <v>2606</v>
      </c>
      <c r="H123" s="383">
        <v>0.5208333333333334</v>
      </c>
      <c r="I123" s="107" t="s">
        <v>1972</v>
      </c>
      <c r="J123" s="383" t="s">
        <v>2655</v>
      </c>
      <c r="O123" s="108">
        <v>1</v>
      </c>
      <c r="P123" s="105">
        <v>1</v>
      </c>
      <c r="Q123" s="105">
        <v>33</v>
      </c>
      <c r="R123" s="105">
        <v>34</v>
      </c>
      <c r="AI123" s="187">
        <f t="shared" si="12"/>
        <v>1</v>
      </c>
      <c r="AJ123" s="188">
        <f t="shared" si="13"/>
        <v>1</v>
      </c>
      <c r="AK123" s="188">
        <f t="shared" si="14"/>
        <v>33</v>
      </c>
      <c r="AL123" s="189">
        <f t="shared" si="15"/>
        <v>34</v>
      </c>
      <c r="AM123" s="383" t="s">
        <v>2152</v>
      </c>
      <c r="AN123" s="383" t="s">
        <v>2683</v>
      </c>
      <c r="AO123" s="383" t="s">
        <v>984</v>
      </c>
      <c r="AP123" s="383" t="s">
        <v>2344</v>
      </c>
      <c r="AQ123" s="383" t="s">
        <v>984</v>
      </c>
      <c r="AR123" s="383" t="s">
        <v>2607</v>
      </c>
      <c r="AS123" s="383" t="s">
        <v>2152</v>
      </c>
      <c r="AT123" s="383" t="s">
        <v>2683</v>
      </c>
      <c r="AU123" s="383" t="s">
        <v>984</v>
      </c>
      <c r="AV123" s="383" t="s">
        <v>2344</v>
      </c>
      <c r="AW123" s="383" t="s">
        <v>984</v>
      </c>
      <c r="AX123" s="383" t="s">
        <v>984</v>
      </c>
    </row>
    <row r="124" spans="1:50" ht="12.75">
      <c r="A124" s="105" t="s">
        <v>1338</v>
      </c>
      <c r="B124" s="105" t="s">
        <v>2424</v>
      </c>
      <c r="D124" s="185" t="s">
        <v>2608</v>
      </c>
      <c r="E124" s="185" t="s">
        <v>2609</v>
      </c>
      <c r="F124" s="185" t="s">
        <v>2610</v>
      </c>
      <c r="G124" s="185" t="s">
        <v>2794</v>
      </c>
      <c r="H124" s="383" t="s">
        <v>2795</v>
      </c>
      <c r="I124" s="107" t="s">
        <v>2796</v>
      </c>
      <c r="J124" s="383" t="s">
        <v>2655</v>
      </c>
      <c r="O124" s="108">
        <v>1</v>
      </c>
      <c r="P124" s="105">
        <v>1</v>
      </c>
      <c r="Q124" s="105">
        <v>49</v>
      </c>
      <c r="R124" s="105">
        <v>55</v>
      </c>
      <c r="W124" s="108">
        <v>1</v>
      </c>
      <c r="X124" s="105">
        <v>1</v>
      </c>
      <c r="Y124" s="105">
        <v>39</v>
      </c>
      <c r="Z124" s="105">
        <v>40</v>
      </c>
      <c r="AI124" s="187">
        <f t="shared" si="12"/>
        <v>2</v>
      </c>
      <c r="AJ124" s="188">
        <f t="shared" si="13"/>
        <v>2</v>
      </c>
      <c r="AK124" s="188">
        <f t="shared" si="14"/>
        <v>88</v>
      </c>
      <c r="AL124" s="189">
        <f t="shared" si="15"/>
        <v>95</v>
      </c>
      <c r="AM124" s="383" t="s">
        <v>984</v>
      </c>
      <c r="AN124" s="383" t="s">
        <v>2556</v>
      </c>
      <c r="AO124" s="383" t="s">
        <v>2457</v>
      </c>
      <c r="AP124" s="383" t="s">
        <v>984</v>
      </c>
      <c r="AQ124" s="383" t="s">
        <v>984</v>
      </c>
      <c r="AR124" s="383" t="s">
        <v>2494</v>
      </c>
      <c r="AS124" s="383" t="s">
        <v>984</v>
      </c>
      <c r="AT124" s="383" t="s">
        <v>2556</v>
      </c>
      <c r="AU124" s="383" t="s">
        <v>2457</v>
      </c>
      <c r="AV124" s="383" t="s">
        <v>984</v>
      </c>
      <c r="AW124" s="383" t="s">
        <v>984</v>
      </c>
      <c r="AX124" s="383" t="s">
        <v>2494</v>
      </c>
    </row>
    <row r="125" spans="1:50" ht="24.75">
      <c r="A125" s="105" t="s">
        <v>1338</v>
      </c>
      <c r="B125" s="105" t="s">
        <v>2797</v>
      </c>
      <c r="D125" s="185" t="s">
        <v>2798</v>
      </c>
      <c r="E125" s="185" t="s">
        <v>2617</v>
      </c>
      <c r="F125" s="185" t="s">
        <v>2618</v>
      </c>
      <c r="G125" s="190" t="s">
        <v>2619</v>
      </c>
      <c r="H125" s="383" t="s">
        <v>2544</v>
      </c>
      <c r="I125" s="107">
        <v>5</v>
      </c>
      <c r="K125" s="108">
        <v>4</v>
      </c>
      <c r="L125" s="105">
        <v>7</v>
      </c>
      <c r="M125" s="105">
        <v>398</v>
      </c>
      <c r="N125" s="105">
        <v>511</v>
      </c>
      <c r="O125" s="108">
        <v>5</v>
      </c>
      <c r="P125" s="105">
        <v>8</v>
      </c>
      <c r="Q125" s="105">
        <v>200</v>
      </c>
      <c r="R125" s="105">
        <v>241</v>
      </c>
      <c r="S125" s="108">
        <v>5</v>
      </c>
      <c r="T125" s="105">
        <v>6</v>
      </c>
      <c r="U125" s="105">
        <v>190</v>
      </c>
      <c r="V125" s="105">
        <v>221</v>
      </c>
      <c r="W125" s="108">
        <v>6</v>
      </c>
      <c r="X125" s="105">
        <v>7</v>
      </c>
      <c r="Y125" s="105">
        <v>140</v>
      </c>
      <c r="Z125" s="105">
        <v>178</v>
      </c>
      <c r="AA125" s="108">
        <v>5</v>
      </c>
      <c r="AB125" s="105">
        <v>5</v>
      </c>
      <c r="AC125" s="105">
        <v>105</v>
      </c>
      <c r="AD125" s="105">
        <v>104</v>
      </c>
      <c r="AI125" s="187">
        <f t="shared" si="12"/>
        <v>25</v>
      </c>
      <c r="AJ125" s="188">
        <f t="shared" si="13"/>
        <v>33</v>
      </c>
      <c r="AK125" s="188">
        <f t="shared" si="14"/>
        <v>1033</v>
      </c>
      <c r="AL125" s="189">
        <f t="shared" si="15"/>
        <v>1255</v>
      </c>
      <c r="AM125" s="383" t="s">
        <v>2066</v>
      </c>
      <c r="AN125" s="383" t="s">
        <v>2066</v>
      </c>
      <c r="AO125" s="383" t="s">
        <v>2066</v>
      </c>
      <c r="AP125" s="383" t="s">
        <v>2066</v>
      </c>
      <c r="AQ125" s="383" t="s">
        <v>2768</v>
      </c>
      <c r="AR125" s="383" t="s">
        <v>2768</v>
      </c>
      <c r="AS125" s="383" t="s">
        <v>2057</v>
      </c>
      <c r="AT125" s="383" t="s">
        <v>2057</v>
      </c>
      <c r="AU125" s="383" t="s">
        <v>2057</v>
      </c>
      <c r="AV125" s="383" t="s">
        <v>2057</v>
      </c>
      <c r="AW125" s="383" t="s">
        <v>2768</v>
      </c>
      <c r="AX125" s="383" t="s">
        <v>984</v>
      </c>
    </row>
    <row r="126" spans="1:50" ht="24.75">
      <c r="A126" s="105" t="s">
        <v>1338</v>
      </c>
      <c r="B126" s="105" t="s">
        <v>2530</v>
      </c>
      <c r="D126" s="185" t="s">
        <v>2620</v>
      </c>
      <c r="E126" s="185" t="s">
        <v>2621</v>
      </c>
      <c r="F126" s="185" t="s">
        <v>2622</v>
      </c>
      <c r="G126" s="185" t="s">
        <v>2623</v>
      </c>
      <c r="H126" s="383" t="s">
        <v>2805</v>
      </c>
      <c r="I126" s="107" t="s">
        <v>2806</v>
      </c>
      <c r="J126" s="384" t="s">
        <v>2807</v>
      </c>
      <c r="O126" s="108">
        <v>1</v>
      </c>
      <c r="P126" s="105">
        <v>1</v>
      </c>
      <c r="Q126" s="105">
        <v>20</v>
      </c>
      <c r="R126" s="105">
        <v>38</v>
      </c>
      <c r="AA126" s="108">
        <v>1</v>
      </c>
      <c r="AB126" s="105">
        <v>1</v>
      </c>
      <c r="AC126" s="105">
        <v>31</v>
      </c>
      <c r="AD126" s="105">
        <v>35</v>
      </c>
      <c r="AI126" s="187">
        <f t="shared" si="12"/>
        <v>2</v>
      </c>
      <c r="AJ126" s="188">
        <f t="shared" si="13"/>
        <v>2</v>
      </c>
      <c r="AK126" s="188">
        <f t="shared" si="14"/>
        <v>51</v>
      </c>
      <c r="AL126" s="189">
        <f t="shared" si="15"/>
        <v>73</v>
      </c>
      <c r="AM126" s="383" t="s">
        <v>984</v>
      </c>
      <c r="AN126" s="383" t="s">
        <v>2808</v>
      </c>
      <c r="AO126" s="383" t="s">
        <v>2351</v>
      </c>
      <c r="AP126" s="383" t="s">
        <v>2141</v>
      </c>
      <c r="AQ126" s="383" t="s">
        <v>2141</v>
      </c>
      <c r="AR126" s="383" t="s">
        <v>2044</v>
      </c>
      <c r="AS126" s="383" t="s">
        <v>984</v>
      </c>
      <c r="AT126" s="383" t="s">
        <v>2351</v>
      </c>
      <c r="AU126" s="383" t="s">
        <v>2492</v>
      </c>
      <c r="AV126" s="383" t="s">
        <v>2762</v>
      </c>
      <c r="AW126" s="383" t="s">
        <v>2141</v>
      </c>
      <c r="AX126" s="383" t="s">
        <v>2667</v>
      </c>
    </row>
    <row r="127" spans="1:50" ht="36.75">
      <c r="A127" s="105" t="s">
        <v>1338</v>
      </c>
      <c r="B127" s="105" t="s">
        <v>2809</v>
      </c>
      <c r="D127" s="185" t="s">
        <v>2810</v>
      </c>
      <c r="E127" s="185" t="s">
        <v>2811</v>
      </c>
      <c r="F127" s="185" t="s">
        <v>2812</v>
      </c>
      <c r="G127" s="185" t="s">
        <v>2813</v>
      </c>
      <c r="H127" s="383" t="s">
        <v>2544</v>
      </c>
      <c r="I127" s="107">
        <v>5</v>
      </c>
      <c r="J127" s="383" t="s">
        <v>2244</v>
      </c>
      <c r="K127" s="108">
        <v>5</v>
      </c>
      <c r="L127" s="105">
        <v>10</v>
      </c>
      <c r="M127" s="105">
        <v>150</v>
      </c>
      <c r="N127" s="105">
        <v>281</v>
      </c>
      <c r="O127" s="108">
        <v>6</v>
      </c>
      <c r="P127" s="105">
        <v>5</v>
      </c>
      <c r="Q127" s="105">
        <v>375</v>
      </c>
      <c r="R127" s="105">
        <v>340</v>
      </c>
      <c r="S127" s="108">
        <v>6</v>
      </c>
      <c r="T127" s="105">
        <v>6</v>
      </c>
      <c r="U127" s="105">
        <v>200</v>
      </c>
      <c r="V127" s="105">
        <v>210</v>
      </c>
      <c r="W127" s="108">
        <v>5</v>
      </c>
      <c r="X127" s="105">
        <v>7</v>
      </c>
      <c r="Y127" s="105">
        <v>185</v>
      </c>
      <c r="Z127" s="105">
        <v>246</v>
      </c>
      <c r="AA127" s="108">
        <v>4</v>
      </c>
      <c r="AB127" s="105">
        <v>3</v>
      </c>
      <c r="AC127" s="105">
        <v>270</v>
      </c>
      <c r="AD127" s="105">
        <v>247</v>
      </c>
      <c r="AI127" s="187">
        <f t="shared" si="12"/>
        <v>26</v>
      </c>
      <c r="AJ127" s="188">
        <f t="shared" si="13"/>
        <v>31</v>
      </c>
      <c r="AK127" s="188">
        <f t="shared" si="14"/>
        <v>1180</v>
      </c>
      <c r="AL127" s="189">
        <f t="shared" si="15"/>
        <v>1324</v>
      </c>
      <c r="AM127" s="383" t="s">
        <v>2814</v>
      </c>
      <c r="AN127" s="383" t="s">
        <v>2814</v>
      </c>
      <c r="AO127" s="383" t="s">
        <v>2814</v>
      </c>
      <c r="AP127" s="383" t="s">
        <v>2814</v>
      </c>
      <c r="AQ127" s="383" t="s">
        <v>2869</v>
      </c>
      <c r="AR127" s="383" t="s">
        <v>2869</v>
      </c>
      <c r="AS127" s="383" t="s">
        <v>2814</v>
      </c>
      <c r="AT127" s="383" t="s">
        <v>2814</v>
      </c>
      <c r="AU127" s="383" t="s">
        <v>2814</v>
      </c>
      <c r="AV127" s="383" t="s">
        <v>2814</v>
      </c>
      <c r="AW127" s="383" t="s">
        <v>2869</v>
      </c>
      <c r="AX127" s="383" t="s">
        <v>984</v>
      </c>
    </row>
    <row r="128" spans="2:50" ht="12.75">
      <c r="B128" s="105" t="s">
        <v>2815</v>
      </c>
      <c r="D128" s="185" t="s">
        <v>2816</v>
      </c>
      <c r="E128" s="190" t="s">
        <v>2817</v>
      </c>
      <c r="F128" s="185" t="s">
        <v>2812</v>
      </c>
      <c r="G128" s="190" t="s">
        <v>2818</v>
      </c>
      <c r="H128" s="383" t="s">
        <v>2544</v>
      </c>
      <c r="I128" s="107" t="s">
        <v>2819</v>
      </c>
      <c r="O128" s="108">
        <v>1</v>
      </c>
      <c r="P128" s="105">
        <v>1</v>
      </c>
      <c r="Q128" s="105">
        <v>12</v>
      </c>
      <c r="R128" s="105">
        <v>22</v>
      </c>
      <c r="W128" s="108">
        <v>1</v>
      </c>
      <c r="X128" s="105">
        <v>1</v>
      </c>
      <c r="Y128" s="105">
        <v>19</v>
      </c>
      <c r="Z128" s="105">
        <v>20</v>
      </c>
      <c r="AA128" s="108">
        <v>1</v>
      </c>
      <c r="AB128" s="105">
        <v>1</v>
      </c>
      <c r="AC128" s="105">
        <v>12</v>
      </c>
      <c r="AD128" s="105">
        <v>8</v>
      </c>
      <c r="AI128" s="187">
        <f t="shared" si="12"/>
        <v>3</v>
      </c>
      <c r="AJ128" s="188">
        <f t="shared" si="13"/>
        <v>3</v>
      </c>
      <c r="AK128" s="188">
        <f t="shared" si="14"/>
        <v>43</v>
      </c>
      <c r="AL128" s="189">
        <f t="shared" si="15"/>
        <v>50</v>
      </c>
      <c r="AM128" s="383" t="s">
        <v>2247</v>
      </c>
      <c r="AN128" s="383" t="s">
        <v>2247</v>
      </c>
      <c r="AO128" s="383" t="s">
        <v>2247</v>
      </c>
      <c r="AP128" s="383" t="s">
        <v>2247</v>
      </c>
      <c r="AQ128" s="383" t="s">
        <v>2675</v>
      </c>
      <c r="AR128" s="383" t="s">
        <v>2067</v>
      </c>
      <c r="AS128" s="383" t="s">
        <v>2066</v>
      </c>
      <c r="AT128" s="383" t="s">
        <v>2066</v>
      </c>
      <c r="AU128" s="383" t="s">
        <v>2129</v>
      </c>
      <c r="AV128" s="383" t="s">
        <v>2129</v>
      </c>
      <c r="AW128" s="383" t="s">
        <v>2768</v>
      </c>
      <c r="AX128" s="383" t="s">
        <v>984</v>
      </c>
    </row>
    <row r="129" spans="2:50" ht="12.75">
      <c r="B129" s="105" t="s">
        <v>2820</v>
      </c>
      <c r="D129" s="185" t="s">
        <v>2821</v>
      </c>
      <c r="E129" s="185" t="s">
        <v>2822</v>
      </c>
      <c r="F129" s="185" t="s">
        <v>2812</v>
      </c>
      <c r="G129" s="185" t="s">
        <v>2997</v>
      </c>
      <c r="H129" s="383" t="s">
        <v>2998</v>
      </c>
      <c r="I129" s="107" t="s">
        <v>2358</v>
      </c>
      <c r="W129" s="108">
        <v>1</v>
      </c>
      <c r="X129" s="105">
        <v>1</v>
      </c>
      <c r="Y129" s="105">
        <v>1</v>
      </c>
      <c r="Z129" s="105">
        <v>1</v>
      </c>
      <c r="AI129" s="187">
        <f t="shared" si="12"/>
        <v>1</v>
      </c>
      <c r="AJ129" s="188">
        <f t="shared" si="13"/>
        <v>1</v>
      </c>
      <c r="AK129" s="188">
        <f t="shared" si="14"/>
        <v>1</v>
      </c>
      <c r="AL129" s="189">
        <f t="shared" si="15"/>
        <v>1</v>
      </c>
      <c r="AM129" s="383" t="s">
        <v>2999</v>
      </c>
      <c r="AN129" s="383" t="s">
        <v>2999</v>
      </c>
      <c r="AO129" s="383" t="s">
        <v>2999</v>
      </c>
      <c r="AP129" s="383" t="s">
        <v>2999</v>
      </c>
      <c r="AQ129" s="383" t="s">
        <v>2999</v>
      </c>
      <c r="AR129" s="383" t="s">
        <v>984</v>
      </c>
      <c r="AS129" s="383" t="s">
        <v>984</v>
      </c>
      <c r="AT129" s="383" t="s">
        <v>984</v>
      </c>
      <c r="AU129" s="383" t="s">
        <v>984</v>
      </c>
      <c r="AV129" s="383" t="s">
        <v>984</v>
      </c>
      <c r="AW129" s="383" t="s">
        <v>984</v>
      </c>
      <c r="AX129" s="383" t="s">
        <v>984</v>
      </c>
    </row>
    <row r="130" spans="1:50" ht="24.75">
      <c r="A130" s="105" t="s">
        <v>3000</v>
      </c>
      <c r="B130" s="105" t="s">
        <v>3001</v>
      </c>
      <c r="D130" s="185" t="s">
        <v>3042</v>
      </c>
      <c r="E130" s="185" t="s">
        <v>2875</v>
      </c>
      <c r="F130" s="185" t="s">
        <v>2876</v>
      </c>
      <c r="G130" s="185" t="s">
        <v>2877</v>
      </c>
      <c r="H130" s="383" t="s">
        <v>2878</v>
      </c>
      <c r="I130" s="107" t="s">
        <v>2527</v>
      </c>
      <c r="J130" s="383" t="s">
        <v>2655</v>
      </c>
      <c r="K130" s="108">
        <v>2</v>
      </c>
      <c r="L130" s="105">
        <v>2</v>
      </c>
      <c r="M130" s="105">
        <v>40</v>
      </c>
      <c r="N130" s="105">
        <v>37</v>
      </c>
      <c r="O130" s="108">
        <v>1</v>
      </c>
      <c r="P130" s="105">
        <v>2</v>
      </c>
      <c r="Q130" s="105">
        <v>31</v>
      </c>
      <c r="R130" s="105">
        <v>67</v>
      </c>
      <c r="W130" s="108">
        <v>1</v>
      </c>
      <c r="X130" s="105">
        <v>2</v>
      </c>
      <c r="Y130" s="105">
        <v>32</v>
      </c>
      <c r="Z130" s="105">
        <v>54</v>
      </c>
      <c r="AI130" s="187">
        <f t="shared" si="12"/>
        <v>4</v>
      </c>
      <c r="AJ130" s="188">
        <f t="shared" si="13"/>
        <v>6</v>
      </c>
      <c r="AK130" s="188">
        <f t="shared" si="14"/>
        <v>103</v>
      </c>
      <c r="AL130" s="189">
        <f t="shared" si="15"/>
        <v>158</v>
      </c>
      <c r="AM130" s="383" t="s">
        <v>2666</v>
      </c>
      <c r="AN130" s="383" t="s">
        <v>2879</v>
      </c>
      <c r="AO130" s="383" t="s">
        <v>2351</v>
      </c>
      <c r="AP130" s="383" t="s">
        <v>2880</v>
      </c>
      <c r="AQ130" s="383" t="s">
        <v>984</v>
      </c>
      <c r="AR130" s="383" t="s">
        <v>2458</v>
      </c>
      <c r="AS130" s="383" t="s">
        <v>2666</v>
      </c>
      <c r="AT130" s="383" t="s">
        <v>2879</v>
      </c>
      <c r="AU130" s="383" t="s">
        <v>2351</v>
      </c>
      <c r="AV130" s="383" t="s">
        <v>2880</v>
      </c>
      <c r="AW130" s="383" t="s">
        <v>984</v>
      </c>
      <c r="AX130" s="383" t="s">
        <v>984</v>
      </c>
    </row>
    <row r="131" spans="2:50" ht="12.75">
      <c r="B131" s="105" t="s">
        <v>2700</v>
      </c>
      <c r="D131" s="185" t="s">
        <v>2701</v>
      </c>
      <c r="E131" s="185" t="s">
        <v>2702</v>
      </c>
      <c r="F131" s="185" t="s">
        <v>2703</v>
      </c>
      <c r="G131" s="185" t="s">
        <v>2704</v>
      </c>
      <c r="H131" s="383" t="s">
        <v>2885</v>
      </c>
      <c r="I131" s="107" t="s">
        <v>2616</v>
      </c>
      <c r="J131" s="383" t="s">
        <v>2655</v>
      </c>
      <c r="O131" s="108">
        <v>1</v>
      </c>
      <c r="P131" s="105">
        <v>1</v>
      </c>
      <c r="Q131" s="105">
        <v>15</v>
      </c>
      <c r="R131" s="105">
        <v>15</v>
      </c>
      <c r="W131" s="108">
        <v>1</v>
      </c>
      <c r="X131" s="105">
        <v>1</v>
      </c>
      <c r="Y131" s="105">
        <v>16</v>
      </c>
      <c r="Z131" s="105">
        <v>16</v>
      </c>
      <c r="AI131" s="187">
        <f t="shared" si="12"/>
        <v>2</v>
      </c>
      <c r="AJ131" s="188">
        <f t="shared" si="13"/>
        <v>2</v>
      </c>
      <c r="AK131" s="188">
        <f t="shared" si="14"/>
        <v>31</v>
      </c>
      <c r="AL131" s="189">
        <f t="shared" si="15"/>
        <v>31</v>
      </c>
      <c r="AM131" s="383" t="s">
        <v>2457</v>
      </c>
      <c r="AN131" s="383" t="s">
        <v>984</v>
      </c>
      <c r="AO131" s="383" t="s">
        <v>2457</v>
      </c>
      <c r="AP131" s="383" t="s">
        <v>984</v>
      </c>
      <c r="AQ131" s="383" t="s">
        <v>984</v>
      </c>
      <c r="AR131" s="383" t="s">
        <v>2588</v>
      </c>
      <c r="AS131" s="383" t="s">
        <v>2457</v>
      </c>
      <c r="AT131" s="383" t="s">
        <v>984</v>
      </c>
      <c r="AU131" s="383" t="s">
        <v>2457</v>
      </c>
      <c r="AV131" s="383" t="s">
        <v>984</v>
      </c>
      <c r="AW131" s="383" t="s">
        <v>984</v>
      </c>
      <c r="AX131" s="383" t="s">
        <v>2588</v>
      </c>
    </row>
    <row r="132" spans="1:50" ht="12.75">
      <c r="A132" s="105" t="s">
        <v>1338</v>
      </c>
      <c r="B132" s="105" t="s">
        <v>2545</v>
      </c>
      <c r="D132" s="185" t="s">
        <v>2886</v>
      </c>
      <c r="E132" s="185" t="s">
        <v>2887</v>
      </c>
      <c r="F132" s="185" t="s">
        <v>2888</v>
      </c>
      <c r="G132" s="185" t="s">
        <v>2889</v>
      </c>
      <c r="H132" s="383" t="s">
        <v>2890</v>
      </c>
      <c r="I132" s="107">
        <v>5</v>
      </c>
      <c r="K132" s="108">
        <v>3</v>
      </c>
      <c r="L132" s="105">
        <v>5</v>
      </c>
      <c r="M132" s="105">
        <v>40</v>
      </c>
      <c r="N132" s="105">
        <v>86</v>
      </c>
      <c r="O132" s="108">
        <v>4</v>
      </c>
      <c r="P132" s="105">
        <v>4</v>
      </c>
      <c r="Q132" s="105">
        <v>130</v>
      </c>
      <c r="R132" s="105">
        <v>157</v>
      </c>
      <c r="S132" s="108">
        <v>4</v>
      </c>
      <c r="T132" s="105">
        <v>3</v>
      </c>
      <c r="U132" s="105">
        <v>160</v>
      </c>
      <c r="V132" s="105">
        <v>130</v>
      </c>
      <c r="W132" s="108">
        <v>3</v>
      </c>
      <c r="X132" s="105">
        <v>3</v>
      </c>
      <c r="Y132" s="105">
        <v>115</v>
      </c>
      <c r="Z132" s="105">
        <v>114</v>
      </c>
      <c r="AA132" s="108">
        <v>3</v>
      </c>
      <c r="AB132" s="105">
        <v>2</v>
      </c>
      <c r="AC132" s="105">
        <v>100</v>
      </c>
      <c r="AD132" s="105">
        <v>85</v>
      </c>
      <c r="AI132" s="187">
        <f aca="true" t="shared" si="16" ref="AI132:AI138">SUM(K132+O132+S132+W132+AA132+AE132)</f>
        <v>17</v>
      </c>
      <c r="AJ132" s="188">
        <f aca="true" t="shared" si="17" ref="AJ132:AJ138">SUM(L132+P132+T132+X132+AB132+AF132)</f>
        <v>17</v>
      </c>
      <c r="AK132" s="188">
        <f aca="true" t="shared" si="18" ref="AK132:AK138">SUM(M132+Q132+U132+Y132+AC132+AG132)</f>
        <v>545</v>
      </c>
      <c r="AL132" s="189">
        <f aca="true" t="shared" si="19" ref="AL132:AL138">SUM(N132+R132+V132+Z132+AD132+AH132)</f>
        <v>572</v>
      </c>
      <c r="AM132" s="383" t="s">
        <v>2457</v>
      </c>
      <c r="AN132" s="383" t="s">
        <v>2457</v>
      </c>
      <c r="AO132" s="383" t="s">
        <v>2457</v>
      </c>
      <c r="AP132" s="383" t="s">
        <v>2068</v>
      </c>
      <c r="AQ132" s="383" t="s">
        <v>2068</v>
      </c>
      <c r="AR132" s="383" t="s">
        <v>2044</v>
      </c>
      <c r="AS132" s="383" t="s">
        <v>2457</v>
      </c>
      <c r="AT132" s="383" t="s">
        <v>2457</v>
      </c>
      <c r="AU132" s="383" t="s">
        <v>2457</v>
      </c>
      <c r="AV132" s="383" t="s">
        <v>2068</v>
      </c>
      <c r="AW132" s="383" t="s">
        <v>2068</v>
      </c>
      <c r="AX132" s="383" t="s">
        <v>2044</v>
      </c>
    </row>
    <row r="133" spans="2:50" ht="24.75">
      <c r="B133" s="105" t="s">
        <v>2739</v>
      </c>
      <c r="D133" s="185" t="s">
        <v>2711</v>
      </c>
      <c r="E133" s="185" t="s">
        <v>2712</v>
      </c>
      <c r="F133" s="185" t="s">
        <v>2413</v>
      </c>
      <c r="G133" s="190" t="s">
        <v>2713</v>
      </c>
      <c r="H133" s="383" t="s">
        <v>2436</v>
      </c>
      <c r="I133" s="107">
        <v>5</v>
      </c>
      <c r="K133" s="108">
        <v>1</v>
      </c>
      <c r="L133" s="105">
        <v>3</v>
      </c>
      <c r="M133" s="105">
        <v>15</v>
      </c>
      <c r="N133" s="105">
        <v>34</v>
      </c>
      <c r="O133" s="108">
        <v>1</v>
      </c>
      <c r="P133" s="105">
        <v>2</v>
      </c>
      <c r="Q133" s="105">
        <v>25</v>
      </c>
      <c r="R133" s="105">
        <v>51</v>
      </c>
      <c r="S133" s="108">
        <v>2</v>
      </c>
      <c r="T133" s="105">
        <v>1</v>
      </c>
      <c r="U133" s="105">
        <v>22</v>
      </c>
      <c r="V133" s="105">
        <v>1</v>
      </c>
      <c r="W133" s="108">
        <v>1</v>
      </c>
      <c r="X133" s="105">
        <v>2</v>
      </c>
      <c r="Y133" s="105">
        <v>25</v>
      </c>
      <c r="Z133" s="105">
        <v>40</v>
      </c>
      <c r="AA133" s="108">
        <v>2</v>
      </c>
      <c r="AB133" s="105">
        <v>2</v>
      </c>
      <c r="AC133" s="105">
        <v>45</v>
      </c>
      <c r="AD133" s="105">
        <v>42</v>
      </c>
      <c r="AI133" s="187">
        <f t="shared" si="16"/>
        <v>7</v>
      </c>
      <c r="AJ133" s="188">
        <f t="shared" si="17"/>
        <v>10</v>
      </c>
      <c r="AK133" s="188">
        <f t="shared" si="18"/>
        <v>132</v>
      </c>
      <c r="AL133" s="189">
        <f t="shared" si="19"/>
        <v>168</v>
      </c>
      <c r="AM133" s="383" t="s">
        <v>2714</v>
      </c>
      <c r="AN133" s="383" t="s">
        <v>2714</v>
      </c>
      <c r="AO133" s="383" t="s">
        <v>2714</v>
      </c>
      <c r="AP133" s="383" t="s">
        <v>2714</v>
      </c>
      <c r="AQ133" s="383" t="s">
        <v>2248</v>
      </c>
      <c r="AR133" s="383" t="s">
        <v>2235</v>
      </c>
      <c r="AS133" s="383" t="s">
        <v>2714</v>
      </c>
      <c r="AT133" s="383" t="s">
        <v>2714</v>
      </c>
      <c r="AU133" s="383" t="s">
        <v>2714</v>
      </c>
      <c r="AV133" s="383" t="s">
        <v>2714</v>
      </c>
      <c r="AW133" s="383" t="s">
        <v>2248</v>
      </c>
      <c r="AX133" s="383" t="s">
        <v>2235</v>
      </c>
    </row>
    <row r="134" spans="1:50" ht="24.75">
      <c r="A134" s="105" t="s">
        <v>1338</v>
      </c>
      <c r="B134" s="105" t="s">
        <v>2715</v>
      </c>
      <c r="D134" s="185" t="s">
        <v>2716</v>
      </c>
      <c r="E134" s="185" t="s">
        <v>2717</v>
      </c>
      <c r="F134" s="185" t="s">
        <v>2895</v>
      </c>
      <c r="G134" s="185" t="s">
        <v>2896</v>
      </c>
      <c r="H134" s="383" t="s">
        <v>2897</v>
      </c>
      <c r="I134" s="107">
        <v>5</v>
      </c>
      <c r="J134" s="383" t="s">
        <v>2655</v>
      </c>
      <c r="K134" s="108">
        <v>2</v>
      </c>
      <c r="L134" s="105">
        <v>3</v>
      </c>
      <c r="M134" s="105">
        <v>100</v>
      </c>
      <c r="N134" s="105">
        <v>136</v>
      </c>
      <c r="O134" s="108">
        <v>3</v>
      </c>
      <c r="P134" s="105">
        <v>1</v>
      </c>
      <c r="Q134" s="105">
        <v>200</v>
      </c>
      <c r="R134" s="105">
        <v>159</v>
      </c>
      <c r="S134" s="108">
        <v>3</v>
      </c>
      <c r="T134" s="105">
        <v>3</v>
      </c>
      <c r="U134" s="105">
        <v>115</v>
      </c>
      <c r="V134" s="105">
        <v>117</v>
      </c>
      <c r="W134" s="108">
        <v>2</v>
      </c>
      <c r="X134" s="105">
        <v>3</v>
      </c>
      <c r="Y134" s="105">
        <v>55</v>
      </c>
      <c r="Z134" s="105">
        <v>76</v>
      </c>
      <c r="AA134" s="108">
        <v>2</v>
      </c>
      <c r="AB134" s="105">
        <v>2</v>
      </c>
      <c r="AC134" s="105">
        <v>75</v>
      </c>
      <c r="AD134" s="105">
        <v>252</v>
      </c>
      <c r="AI134" s="187">
        <f t="shared" si="16"/>
        <v>12</v>
      </c>
      <c r="AJ134" s="188">
        <f t="shared" si="17"/>
        <v>12</v>
      </c>
      <c r="AK134" s="188">
        <f t="shared" si="18"/>
        <v>545</v>
      </c>
      <c r="AL134" s="189">
        <f t="shared" si="19"/>
        <v>740</v>
      </c>
      <c r="AM134" s="383" t="s">
        <v>984</v>
      </c>
      <c r="AN134" s="383" t="s">
        <v>2808</v>
      </c>
      <c r="AO134" s="383" t="s">
        <v>2457</v>
      </c>
      <c r="AP134" s="383" t="s">
        <v>2751</v>
      </c>
      <c r="AQ134" s="383" t="s">
        <v>984</v>
      </c>
      <c r="AR134" s="383" t="s">
        <v>2588</v>
      </c>
      <c r="AS134" s="383" t="s">
        <v>984</v>
      </c>
      <c r="AT134" s="383" t="s">
        <v>2808</v>
      </c>
      <c r="AU134" s="383" t="s">
        <v>2457</v>
      </c>
      <c r="AV134" s="383" t="s">
        <v>2751</v>
      </c>
      <c r="AW134" s="383" t="s">
        <v>984</v>
      </c>
      <c r="AX134" s="383" t="s">
        <v>2588</v>
      </c>
    </row>
    <row r="135" spans="1:50" ht="24.75">
      <c r="A135" s="105" t="s">
        <v>1338</v>
      </c>
      <c r="B135" s="105" t="s">
        <v>2739</v>
      </c>
      <c r="D135" s="185" t="s">
        <v>2898</v>
      </c>
      <c r="E135" s="185" t="s">
        <v>2899</v>
      </c>
      <c r="F135" s="185" t="s">
        <v>2413</v>
      </c>
      <c r="G135" s="185" t="s">
        <v>2900</v>
      </c>
      <c r="H135" s="383" t="s">
        <v>2901</v>
      </c>
      <c r="I135" s="107">
        <v>5</v>
      </c>
      <c r="K135" s="108">
        <v>3</v>
      </c>
      <c r="L135" s="105">
        <v>6</v>
      </c>
      <c r="M135" s="105">
        <v>100</v>
      </c>
      <c r="N135" s="105">
        <v>191</v>
      </c>
      <c r="O135" s="108">
        <v>4</v>
      </c>
      <c r="P135" s="105">
        <v>3</v>
      </c>
      <c r="Q135" s="105">
        <v>200</v>
      </c>
      <c r="R135" s="105">
        <v>164</v>
      </c>
      <c r="S135" s="108">
        <v>4</v>
      </c>
      <c r="T135" s="105">
        <v>2</v>
      </c>
      <c r="U135" s="105">
        <v>150</v>
      </c>
      <c r="V135" s="105">
        <v>95</v>
      </c>
      <c r="W135" s="108">
        <v>4</v>
      </c>
      <c r="X135" s="105">
        <v>2</v>
      </c>
      <c r="Y135" s="105">
        <v>210</v>
      </c>
      <c r="Z135" s="105">
        <v>135</v>
      </c>
      <c r="AA135" s="108">
        <v>2</v>
      </c>
      <c r="AB135" s="105">
        <v>3</v>
      </c>
      <c r="AC135" s="105">
        <v>105</v>
      </c>
      <c r="AD135" s="105">
        <v>142</v>
      </c>
      <c r="AI135" s="187">
        <f t="shared" si="16"/>
        <v>17</v>
      </c>
      <c r="AJ135" s="188">
        <f t="shared" si="17"/>
        <v>16</v>
      </c>
      <c r="AK135" s="188">
        <f t="shared" si="18"/>
        <v>765</v>
      </c>
      <c r="AL135" s="189">
        <f t="shared" si="19"/>
        <v>727</v>
      </c>
      <c r="AM135" s="383" t="s">
        <v>2422</v>
      </c>
      <c r="AN135" s="383" t="s">
        <v>2422</v>
      </c>
      <c r="AO135" s="383" t="s">
        <v>2457</v>
      </c>
      <c r="AP135" s="383" t="s">
        <v>2422</v>
      </c>
      <c r="AQ135" s="383" t="s">
        <v>2422</v>
      </c>
      <c r="AR135" s="383" t="s">
        <v>2152</v>
      </c>
      <c r="AS135" s="383" t="s">
        <v>2422</v>
      </c>
      <c r="AT135" s="383" t="s">
        <v>2422</v>
      </c>
      <c r="AU135" s="383" t="s">
        <v>2457</v>
      </c>
      <c r="AV135" s="383" t="s">
        <v>2422</v>
      </c>
      <c r="AW135" s="383" t="s">
        <v>2422</v>
      </c>
      <c r="AX135" s="383" t="s">
        <v>2152</v>
      </c>
    </row>
    <row r="136" spans="2:50" ht="12.75">
      <c r="B136" s="105" t="s">
        <v>2159</v>
      </c>
      <c r="D136" s="192" t="s">
        <v>2902</v>
      </c>
      <c r="E136" s="192" t="s">
        <v>2903</v>
      </c>
      <c r="F136" s="192" t="s">
        <v>2904</v>
      </c>
      <c r="G136" s="191" t="s">
        <v>2905</v>
      </c>
      <c r="H136" s="383">
        <v>0.4166666666666667</v>
      </c>
      <c r="I136" s="107" t="s">
        <v>1972</v>
      </c>
      <c r="J136" s="383" t="s">
        <v>2655</v>
      </c>
      <c r="O136" s="108">
        <v>1</v>
      </c>
      <c r="P136" s="105">
        <v>1</v>
      </c>
      <c r="Q136" s="105">
        <v>2</v>
      </c>
      <c r="R136" s="105">
        <v>6</v>
      </c>
      <c r="AI136" s="187">
        <f t="shared" si="16"/>
        <v>1</v>
      </c>
      <c r="AJ136" s="188">
        <f t="shared" si="17"/>
        <v>1</v>
      </c>
      <c r="AK136" s="188">
        <f t="shared" si="18"/>
        <v>2</v>
      </c>
      <c r="AL136" s="189">
        <f t="shared" si="19"/>
        <v>6</v>
      </c>
      <c r="AM136" s="383" t="s">
        <v>2906</v>
      </c>
      <c r="AN136" s="383" t="s">
        <v>984</v>
      </c>
      <c r="AO136" s="383" t="s">
        <v>2907</v>
      </c>
      <c r="AP136" s="383" t="s">
        <v>984</v>
      </c>
      <c r="AQ136" s="383" t="s">
        <v>2908</v>
      </c>
      <c r="AR136" s="383" t="s">
        <v>2352</v>
      </c>
      <c r="AS136" s="383" t="s">
        <v>2906</v>
      </c>
      <c r="AT136" s="383" t="s">
        <v>984</v>
      </c>
      <c r="AU136" s="383" t="s">
        <v>2907</v>
      </c>
      <c r="AV136" s="383" t="s">
        <v>984</v>
      </c>
      <c r="AW136" s="383" t="s">
        <v>2908</v>
      </c>
      <c r="AX136" s="383" t="s">
        <v>2352</v>
      </c>
    </row>
    <row r="137" spans="2:50" ht="24.75">
      <c r="B137" s="105" t="s">
        <v>2677</v>
      </c>
      <c r="D137" s="185" t="s">
        <v>2909</v>
      </c>
      <c r="E137" s="185" t="s">
        <v>2910</v>
      </c>
      <c r="F137" s="185" t="s">
        <v>2911</v>
      </c>
      <c r="G137" s="185" t="s">
        <v>2912</v>
      </c>
      <c r="H137" s="383">
        <v>0.6041666666666666</v>
      </c>
      <c r="I137" s="107" t="s">
        <v>2761</v>
      </c>
      <c r="J137" s="383" t="s">
        <v>2655</v>
      </c>
      <c r="S137" s="108">
        <v>1</v>
      </c>
      <c r="T137" s="105">
        <v>1</v>
      </c>
      <c r="U137" s="105">
        <v>12</v>
      </c>
      <c r="V137" s="105">
        <v>33</v>
      </c>
      <c r="AI137" s="187">
        <f t="shared" si="16"/>
        <v>1</v>
      </c>
      <c r="AJ137" s="188">
        <f t="shared" si="17"/>
        <v>1</v>
      </c>
      <c r="AK137" s="188">
        <f t="shared" si="18"/>
        <v>12</v>
      </c>
      <c r="AL137" s="189">
        <f t="shared" si="19"/>
        <v>33</v>
      </c>
      <c r="AM137" s="383" t="s">
        <v>984</v>
      </c>
      <c r="AN137" s="383" t="s">
        <v>2493</v>
      </c>
      <c r="AO137" s="383" t="s">
        <v>984</v>
      </c>
      <c r="AP137" s="383" t="s">
        <v>3118</v>
      </c>
      <c r="AQ137" s="383" t="s">
        <v>984</v>
      </c>
      <c r="AR137" s="383" t="s">
        <v>2044</v>
      </c>
      <c r="AS137" s="383" t="s">
        <v>984</v>
      </c>
      <c r="AT137" s="383" t="s">
        <v>2493</v>
      </c>
      <c r="AU137" s="383" t="s">
        <v>984</v>
      </c>
      <c r="AV137" s="383" t="s">
        <v>3118</v>
      </c>
      <c r="AW137" s="383" t="s">
        <v>984</v>
      </c>
      <c r="AX137" s="383" t="s">
        <v>2044</v>
      </c>
    </row>
    <row r="138" spans="2:38" ht="24" thickBot="1">
      <c r="B138" s="105" t="s">
        <v>2913</v>
      </c>
      <c r="D138" s="194" t="s">
        <v>2914</v>
      </c>
      <c r="E138" s="194" t="s">
        <v>3072</v>
      </c>
      <c r="F138" s="194" t="s">
        <v>2703</v>
      </c>
      <c r="G138" s="194"/>
      <c r="H138" s="384" t="s">
        <v>3073</v>
      </c>
      <c r="I138" s="195" t="s">
        <v>3074</v>
      </c>
      <c r="K138" s="108">
        <v>41</v>
      </c>
      <c r="L138" s="105">
        <v>35</v>
      </c>
      <c r="M138" s="105">
        <v>589</v>
      </c>
      <c r="N138" s="105">
        <v>436</v>
      </c>
      <c r="O138" s="108">
        <v>37</v>
      </c>
      <c r="P138" s="105">
        <v>29</v>
      </c>
      <c r="Q138" s="105">
        <v>600</v>
      </c>
      <c r="R138" s="105">
        <v>436</v>
      </c>
      <c r="S138" s="108">
        <v>24</v>
      </c>
      <c r="T138" s="105">
        <v>33</v>
      </c>
      <c r="U138" s="105">
        <v>235</v>
      </c>
      <c r="V138" s="105">
        <v>436</v>
      </c>
      <c r="W138" s="108">
        <v>29</v>
      </c>
      <c r="X138" s="105">
        <v>32</v>
      </c>
      <c r="Y138" s="105">
        <v>340</v>
      </c>
      <c r="Z138" s="105">
        <v>436</v>
      </c>
      <c r="AA138" s="108">
        <v>30</v>
      </c>
      <c r="AB138" s="105">
        <v>27</v>
      </c>
      <c r="AC138" s="105">
        <v>500</v>
      </c>
      <c r="AD138" s="105">
        <v>436</v>
      </c>
      <c r="AI138" s="187">
        <f t="shared" si="16"/>
        <v>161</v>
      </c>
      <c r="AJ138" s="188">
        <f t="shared" si="17"/>
        <v>156</v>
      </c>
      <c r="AK138" s="188">
        <f t="shared" si="18"/>
        <v>2264</v>
      </c>
      <c r="AL138" s="189">
        <f t="shared" si="19"/>
        <v>2180</v>
      </c>
    </row>
    <row r="139" spans="1:223" s="390" customFormat="1" ht="15.75" thickBot="1">
      <c r="A139" s="390" t="s">
        <v>120</v>
      </c>
      <c r="D139" s="196"/>
      <c r="E139" s="196"/>
      <c r="F139" s="196"/>
      <c r="G139" s="196"/>
      <c r="H139" s="391"/>
      <c r="I139" s="392"/>
      <c r="J139" s="391" t="s">
        <v>121</v>
      </c>
      <c r="K139" s="393">
        <f aca="true" t="shared" si="20" ref="K139:AD139">SUM(K4:K138)</f>
        <v>218</v>
      </c>
      <c r="L139" s="394">
        <f t="shared" si="20"/>
        <v>286</v>
      </c>
      <c r="M139" s="394">
        <f t="shared" si="20"/>
        <v>7525</v>
      </c>
      <c r="N139" s="395">
        <f t="shared" si="20"/>
        <v>9824</v>
      </c>
      <c r="O139" s="394">
        <f t="shared" si="20"/>
        <v>265</v>
      </c>
      <c r="P139" s="394">
        <f t="shared" si="20"/>
        <v>266</v>
      </c>
      <c r="Q139" s="394">
        <f t="shared" si="20"/>
        <v>7934</v>
      </c>
      <c r="R139" s="394">
        <f t="shared" si="20"/>
        <v>8467</v>
      </c>
      <c r="S139" s="394">
        <f t="shared" si="20"/>
        <v>241</v>
      </c>
      <c r="T139" s="394">
        <f t="shared" si="20"/>
        <v>252</v>
      </c>
      <c r="U139" s="394">
        <f t="shared" si="20"/>
        <v>6892</v>
      </c>
      <c r="V139" s="394">
        <f t="shared" si="20"/>
        <v>7711</v>
      </c>
      <c r="W139" s="393">
        <f t="shared" si="20"/>
        <v>205</v>
      </c>
      <c r="X139" s="394">
        <f t="shared" si="20"/>
        <v>227</v>
      </c>
      <c r="Y139" s="394">
        <f t="shared" si="20"/>
        <v>5347</v>
      </c>
      <c r="Z139" s="395">
        <f t="shared" si="20"/>
        <v>5984</v>
      </c>
      <c r="AA139" s="394">
        <f t="shared" si="20"/>
        <v>193</v>
      </c>
      <c r="AB139" s="394">
        <f t="shared" si="20"/>
        <v>197</v>
      </c>
      <c r="AC139" s="394">
        <f t="shared" si="20"/>
        <v>5956</v>
      </c>
      <c r="AD139" s="394">
        <f t="shared" si="20"/>
        <v>6417</v>
      </c>
      <c r="AE139" s="393">
        <f aca="true" t="shared" si="21" ref="AE139:AL139">SUM(AE4:AE137)</f>
        <v>0</v>
      </c>
      <c r="AF139" s="394">
        <f t="shared" si="21"/>
        <v>0</v>
      </c>
      <c r="AG139" s="394">
        <f t="shared" si="21"/>
        <v>0</v>
      </c>
      <c r="AH139" s="395">
        <f t="shared" si="21"/>
        <v>0</v>
      </c>
      <c r="AI139" s="394">
        <f t="shared" si="21"/>
        <v>961</v>
      </c>
      <c r="AJ139" s="394">
        <f t="shared" si="21"/>
        <v>1072</v>
      </c>
      <c r="AK139" s="394">
        <f t="shared" si="21"/>
        <v>31390</v>
      </c>
      <c r="AL139" s="395">
        <f t="shared" si="21"/>
        <v>36223</v>
      </c>
      <c r="AM139" s="391"/>
      <c r="AN139" s="391"/>
      <c r="AO139" s="391"/>
      <c r="AP139" s="391"/>
      <c r="AQ139" s="391"/>
      <c r="AR139" s="391"/>
      <c r="AS139" s="391"/>
      <c r="AT139" s="391"/>
      <c r="AU139" s="391"/>
      <c r="AV139" s="391"/>
      <c r="AW139" s="391"/>
      <c r="AX139" s="391"/>
      <c r="AY139" s="396"/>
      <c r="AZ139" s="396"/>
      <c r="BA139" s="396"/>
      <c r="BB139" s="396"/>
      <c r="BC139" s="396"/>
      <c r="BD139" s="396"/>
      <c r="BE139" s="396"/>
      <c r="BF139" s="396"/>
      <c r="BG139" s="396"/>
      <c r="BH139" s="396"/>
      <c r="BI139" s="396"/>
      <c r="BJ139" s="396"/>
      <c r="BK139" s="396"/>
      <c r="BL139" s="396"/>
      <c r="BM139" s="396"/>
      <c r="BN139" s="396"/>
      <c r="BO139" s="396"/>
      <c r="BP139" s="396"/>
      <c r="BQ139" s="396"/>
      <c r="BR139" s="396"/>
      <c r="BS139" s="396"/>
      <c r="BT139" s="396"/>
      <c r="BU139" s="396"/>
      <c r="BV139" s="396"/>
      <c r="BW139" s="396"/>
      <c r="BX139" s="396"/>
      <c r="BY139" s="396"/>
      <c r="BZ139" s="396"/>
      <c r="CA139" s="396"/>
      <c r="CB139" s="396"/>
      <c r="CC139" s="396"/>
      <c r="CD139" s="396"/>
      <c r="CE139" s="396"/>
      <c r="CF139" s="396"/>
      <c r="CG139" s="396"/>
      <c r="CH139" s="396"/>
      <c r="CI139" s="396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6"/>
      <c r="DQ139" s="396"/>
      <c r="DR139" s="396"/>
      <c r="DS139" s="396"/>
      <c r="DT139" s="396"/>
      <c r="DU139" s="396"/>
      <c r="DV139" s="396"/>
      <c r="DW139" s="396"/>
      <c r="DX139" s="396"/>
      <c r="DY139" s="396"/>
      <c r="DZ139" s="396"/>
      <c r="EA139" s="396"/>
      <c r="EB139" s="396"/>
      <c r="EC139" s="396"/>
      <c r="ED139" s="396"/>
      <c r="EE139" s="396"/>
      <c r="EF139" s="396"/>
      <c r="EG139" s="396"/>
      <c r="EH139" s="396"/>
      <c r="EI139" s="396"/>
      <c r="EJ139" s="396"/>
      <c r="EK139" s="396"/>
      <c r="EL139" s="396"/>
      <c r="EM139" s="396"/>
      <c r="EN139" s="396"/>
      <c r="EO139" s="396"/>
      <c r="EP139" s="396"/>
      <c r="EQ139" s="396"/>
      <c r="ER139" s="396"/>
      <c r="ES139" s="396"/>
      <c r="ET139" s="396"/>
      <c r="EU139" s="396"/>
      <c r="EV139" s="396"/>
      <c r="EW139" s="396"/>
      <c r="EX139" s="396"/>
      <c r="EY139" s="396"/>
      <c r="EZ139" s="396"/>
      <c r="FA139" s="396"/>
      <c r="FB139" s="396"/>
      <c r="FC139" s="396"/>
      <c r="FD139" s="396"/>
      <c r="FE139" s="396"/>
      <c r="FF139" s="396"/>
      <c r="FG139" s="396"/>
      <c r="FH139" s="396"/>
      <c r="FI139" s="396"/>
      <c r="FJ139" s="396"/>
      <c r="FK139" s="396"/>
      <c r="FL139" s="396"/>
      <c r="FM139" s="396"/>
      <c r="FN139" s="396"/>
      <c r="FO139" s="396"/>
      <c r="FP139" s="396"/>
      <c r="FQ139" s="396"/>
      <c r="FR139" s="396"/>
      <c r="FS139" s="396"/>
      <c r="FT139" s="396"/>
      <c r="FU139" s="396"/>
      <c r="FV139" s="396"/>
      <c r="FW139" s="396"/>
      <c r="FX139" s="396"/>
      <c r="FY139" s="396"/>
      <c r="FZ139" s="396"/>
      <c r="GA139" s="396"/>
      <c r="GB139" s="396"/>
      <c r="GC139" s="396"/>
      <c r="GD139" s="396"/>
      <c r="GE139" s="396"/>
      <c r="GF139" s="396"/>
      <c r="GG139" s="396"/>
      <c r="GH139" s="396"/>
      <c r="GI139" s="396"/>
      <c r="GJ139" s="396"/>
      <c r="GK139" s="396"/>
      <c r="GL139" s="396"/>
      <c r="GM139" s="396"/>
      <c r="GN139" s="396"/>
      <c r="GO139" s="396"/>
      <c r="GP139" s="396"/>
      <c r="GQ139" s="396"/>
      <c r="GR139" s="396"/>
      <c r="GS139" s="396"/>
      <c r="GT139" s="396"/>
      <c r="GU139" s="396"/>
      <c r="GV139" s="396"/>
      <c r="GW139" s="396"/>
      <c r="GX139" s="396"/>
      <c r="GY139" s="396"/>
      <c r="GZ139" s="396"/>
      <c r="HA139" s="396"/>
      <c r="HB139" s="396"/>
      <c r="HC139" s="396"/>
      <c r="HD139" s="396"/>
      <c r="HE139" s="396"/>
      <c r="HF139" s="396"/>
      <c r="HG139" s="396"/>
      <c r="HH139" s="396"/>
      <c r="HI139" s="396"/>
      <c r="HJ139" s="396"/>
      <c r="HK139" s="396"/>
      <c r="HL139" s="396"/>
      <c r="HM139" s="396"/>
      <c r="HN139" s="396"/>
      <c r="HO139" s="396"/>
    </row>
    <row r="140" spans="4:7" ht="12.75">
      <c r="D140" s="194"/>
      <c r="E140" s="194"/>
      <c r="F140" s="194"/>
      <c r="G140" s="197"/>
    </row>
    <row r="143" ht="12.75" thickBot="1"/>
    <row r="144" spans="2:39" ht="81.75" customHeight="1" thickBot="1">
      <c r="B144" s="105" t="s">
        <v>9</v>
      </c>
      <c r="C144" s="105" t="s">
        <v>10</v>
      </c>
      <c r="D144" s="105" t="s">
        <v>11</v>
      </c>
      <c r="E144" s="105" t="s">
        <v>8</v>
      </c>
      <c r="AL144" s="409">
        <f>AL139/AJ139</f>
        <v>33.79011194029851</v>
      </c>
      <c r="AM144" s="410" t="s">
        <v>217</v>
      </c>
    </row>
  </sheetData>
  <mergeCells count="4">
    <mergeCell ref="AS12:AX12"/>
    <mergeCell ref="AS62:AX62"/>
    <mergeCell ref="AM65:AQ65"/>
    <mergeCell ref="AS65:AW65"/>
  </mergeCells>
  <printOptions/>
  <pageMargins left="0.75" right="0.75" top="1" bottom="1" header="0.5" footer="0.5"/>
  <pageSetup fitToHeight="1" fitToWidth="1" horizontalDpi="600" verticalDpi="600" orientation="landscape" paperSize="3" scale="26"/>
  <headerFooter alignWithMargins="0">
    <oddHeader>&amp;CWMRLS Delivery Routes</oddHeader>
  </headerFooter>
  <colBreaks count="1" manualBreakCount="1">
    <brk id="10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G16" sqref="G16"/>
    </sheetView>
  </sheetViews>
  <sheetFormatPr defaultColWidth="11.421875" defaultRowHeight="12.75"/>
  <cols>
    <col min="1" max="1" width="11.140625" style="0" bestFit="1" customWidth="1"/>
    <col min="6" max="6" width="15.421875" style="0" customWidth="1"/>
    <col min="7" max="7" width="21.00390625" style="0" customWidth="1"/>
  </cols>
  <sheetData>
    <row r="1" spans="2:6" ht="37.5" thickBot="1">
      <c r="B1" s="427" t="s">
        <v>225</v>
      </c>
      <c r="C1" s="428"/>
      <c r="D1" s="428"/>
      <c r="E1" s="428"/>
      <c r="F1" s="421" t="s">
        <v>226</v>
      </c>
    </row>
    <row r="2" spans="2:6" ht="72.75" thickBot="1">
      <c r="B2" s="432" t="s">
        <v>442</v>
      </c>
      <c r="C2" s="433" t="s">
        <v>443</v>
      </c>
      <c r="D2" s="433" t="s">
        <v>440</v>
      </c>
      <c r="E2" s="434" t="s">
        <v>441</v>
      </c>
      <c r="F2" s="426"/>
    </row>
    <row r="3" spans="1:6" ht="12">
      <c r="A3" s="411" t="s">
        <v>218</v>
      </c>
      <c r="B3" s="429">
        <v>177</v>
      </c>
      <c r="C3" s="430">
        <v>189</v>
      </c>
      <c r="D3" s="430">
        <v>2865</v>
      </c>
      <c r="E3" s="431">
        <v>3869</v>
      </c>
      <c r="F3" s="422">
        <v>100</v>
      </c>
    </row>
    <row r="4" spans="1:6" ht="12">
      <c r="A4" s="411" t="s">
        <v>219</v>
      </c>
      <c r="B4" s="412">
        <v>1085</v>
      </c>
      <c r="C4" s="413">
        <v>1110</v>
      </c>
      <c r="D4" s="413">
        <v>31063.54999999999</v>
      </c>
      <c r="E4" s="416">
        <v>31781</v>
      </c>
      <c r="F4" s="423">
        <v>450</v>
      </c>
    </row>
    <row r="5" spans="1:6" ht="12">
      <c r="A5" s="411" t="s">
        <v>220</v>
      </c>
      <c r="B5" s="412">
        <v>2220</v>
      </c>
      <c r="C5" s="413">
        <v>2075</v>
      </c>
      <c r="D5" s="413">
        <v>92304.75999999998</v>
      </c>
      <c r="E5" s="416">
        <v>86244</v>
      </c>
      <c r="F5" s="423">
        <v>1300</v>
      </c>
    </row>
    <row r="6" spans="1:6" ht="12">
      <c r="A6" s="411" t="s">
        <v>221</v>
      </c>
      <c r="B6" s="412">
        <v>1701</v>
      </c>
      <c r="C6" s="413">
        <v>1623</v>
      </c>
      <c r="D6" s="413">
        <v>53280</v>
      </c>
      <c r="E6" s="416">
        <v>51737</v>
      </c>
      <c r="F6" s="423">
        <v>1335</v>
      </c>
    </row>
    <row r="7" spans="1:6" ht="12">
      <c r="A7" s="411" t="s">
        <v>222</v>
      </c>
      <c r="B7" s="412">
        <v>2294</v>
      </c>
      <c r="C7" s="413">
        <v>2292</v>
      </c>
      <c r="D7" s="413">
        <v>70780</v>
      </c>
      <c r="E7" s="416">
        <v>78503</v>
      </c>
      <c r="F7" s="423">
        <v>1618</v>
      </c>
    </row>
    <row r="8" spans="1:6" ht="12.75" thickBot="1">
      <c r="A8" s="411" t="s">
        <v>223</v>
      </c>
      <c r="B8" s="414">
        <v>961</v>
      </c>
      <c r="C8" s="415">
        <v>1072</v>
      </c>
      <c r="D8" s="415">
        <v>31390</v>
      </c>
      <c r="E8" s="417">
        <v>36223</v>
      </c>
      <c r="F8" s="424">
        <v>450</v>
      </c>
    </row>
    <row r="9" spans="1:6" ht="12.75" thickBot="1">
      <c r="A9" s="411" t="s">
        <v>224</v>
      </c>
      <c r="B9" s="418">
        <f>SUM(B3:B8)</f>
        <v>8438</v>
      </c>
      <c r="C9" s="419">
        <f>SUM(C3:C8)</f>
        <v>8361</v>
      </c>
      <c r="D9" s="419">
        <f>SUM(D3:D8)</f>
        <v>281683.30999999994</v>
      </c>
      <c r="E9" s="420">
        <f>SUM(E3:E8)</f>
        <v>288357</v>
      </c>
      <c r="F9" s="425">
        <f>SUM(F3:F8)</f>
        <v>5253</v>
      </c>
    </row>
  </sheetData>
  <printOptions/>
  <pageMargins left="0.75" right="0.75" top="1" bottom="1" header="0.5" footer="0.5"/>
  <pageSetup orientation="portrait"/>
  <headerFooter alignWithMargins="0">
    <oddHeader>&amp;C&amp;14Total for Sample Week in Spring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Pronevitz</cp:lastModifiedBy>
  <cp:lastPrinted>2010-04-02T15:10:51Z</cp:lastPrinted>
  <dcterms:created xsi:type="dcterms:W3CDTF">2006-11-08T15:24:12Z</dcterms:created>
  <dcterms:modified xsi:type="dcterms:W3CDTF">2010-07-15T21:29:49Z</dcterms:modified>
  <cp:category/>
  <cp:version/>
  <cp:contentType/>
  <cp:contentStatus/>
</cp:coreProperties>
</file>